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6C1711D7-8F68-4C02-A7A4-388BD6F464FE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9_Serv Inform e Tecnol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3" l="1"/>
  <c r="I21" i="13"/>
  <c r="I20" i="13"/>
  <c r="I19" i="13" s="1"/>
  <c r="H19" i="13" s="1"/>
  <c r="I14" i="13"/>
  <c r="I15" i="13"/>
  <c r="I16" i="13"/>
  <c r="I17" i="13"/>
  <c r="I18" i="13"/>
  <c r="I13" i="13"/>
  <c r="G12" i="13"/>
  <c r="G22" i="13" s="1"/>
  <c r="I12" i="13" l="1"/>
  <c r="I22" i="13" s="1"/>
  <c r="H22" i="13" s="1"/>
  <c r="H12" i="13" l="1"/>
</calcChain>
</file>

<file path=xl/sharedStrings.xml><?xml version="1.0" encoding="utf-8"?>
<sst xmlns="http://schemas.openxmlformats.org/spreadsheetml/2006/main" count="40" uniqueCount="40">
  <si>
    <t>TOTAL</t>
  </si>
  <si>
    <t>VALOR ANUAL</t>
  </si>
  <si>
    <t>FERTILIDADE DO SOLO</t>
  </si>
  <si>
    <t>MICRONUTRIENTES DO SOLO</t>
  </si>
  <si>
    <t>DENSIDADE + GRANULOMETRIA</t>
  </si>
  <si>
    <t>TECIDO VEGETAL</t>
  </si>
  <si>
    <t>ÁGUA PARA IRRIGAÇÃO</t>
  </si>
  <si>
    <t>COMPOSTO ORGÂNICO</t>
  </si>
  <si>
    <t>POTABILIDADE</t>
  </si>
  <si>
    <t>QUALIDADE DA ÁGUA</t>
  </si>
  <si>
    <t>ITEM</t>
  </si>
  <si>
    <t>VALOR UNITÁRIO</t>
  </si>
  <si>
    <t>CONTRATANTE</t>
  </si>
  <si>
    <t>YYYYY</t>
  </si>
  <si>
    <t>UNIDADE PRESTADORA DO SERVIÇO: LABSAT </t>
  </si>
  <si>
    <t>UNIDADE PRESTADORA DO SERVIÇO: LASAP</t>
  </si>
  <si>
    <t xml:space="preserve">TIPO DE SERVIÇO / ANÁLISE </t>
  </si>
  <si>
    <t>CONTRATO Nº</t>
  </si>
  <si>
    <t>XXXXX</t>
  </si>
  <si>
    <t>WWWW</t>
  </si>
  <si>
    <t>ZZZZZ</t>
  </si>
  <si>
    <t>QTDE DE SERVIÇOS</t>
  </si>
  <si>
    <t>ARREC ANOS ANTERIORES</t>
  </si>
  <si>
    <t>OBJETO DO CONTRATO</t>
  </si>
  <si>
    <t>Serviços de análise de solo</t>
  </si>
  <si>
    <t>Serviços de análise de mananciais hidricos</t>
  </si>
  <si>
    <t>PLANILHA 9 - SERVIÇOS DE INFORMAÇÃO E TECNOLOGIA</t>
  </si>
  <si>
    <t>PROJEÇÃO ANO 2023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</si>
  <si>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</si>
  <si>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</si>
  <si>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</si>
  <si>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</si>
  <si>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</si>
  <si>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</si>
  <si>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</si>
  <si>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ANO 2021</t>
  </si>
  <si>
    <t>ANO 2020</t>
  </si>
  <si>
    <t xml:space="preserve">A projeção da NR (R$ 59.100,00) se justifica em função da assinatura de 2 contratos visando a prestação de serviços de análise de solo e de mananciais hídricos, com as empresas ZZZZ e WWWW, respectivamente. O fato gerador da referida receita se origina da prestação de serviços de análises tecnológicas realizada pelos laboratórios da Instituição mediante contratos com entes da sociedade civil e/ou pública, etc. </t>
  </si>
  <si>
    <t>QTDE DE CONTRATOS X VALOR MÉDIO ANUAL</t>
  </si>
  <si>
    <t xml:space="preserve">2 CONTRATOS X R$ 29.550,00 = R$ 59.100,00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</si>
</sst>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Spranq ec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4" fillId="0" borderId="0" xfId="1" applyFont="1" applyFill="1"/>
    <xf numFmtId="0" fontId="6" fillId="0" borderId="0" xfId="0" applyFont="1" applyFill="1" applyBorder="1"/>
    <xf numFmtId="0" fontId="6" fillId="0" borderId="0" xfId="0" applyFont="1" applyFill="1"/>
    <xf numFmtId="43" fontId="6" fillId="0" borderId="0" xfId="0" applyNumberFormat="1" applyFont="1" applyFill="1"/>
    <xf numFmtId="0" fontId="10" fillId="0" borderId="9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12" xfId="0" applyFont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164" fontId="10" fillId="0" borderId="10" xfId="1" applyNumberFormat="1" applyFont="1" applyBorder="1" applyAlignment="1">
      <alignment horizontal="center" vertical="center"/>
    </xf>
    <xf numFmtId="164" fontId="10" fillId="0" borderId="17" xfId="1" applyNumberFormat="1" applyFont="1" applyBorder="1" applyAlignment="1">
      <alignment horizontal="center" vertical="center"/>
    </xf>
    <xf numFmtId="164" fontId="10" fillId="0" borderId="13" xfId="1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43" fontId="9" fillId="2" borderId="1" xfId="1" applyNumberFormat="1" applyFont="1" applyFill="1" applyBorder="1" applyAlignment="1">
      <alignment vertical="center"/>
    </xf>
    <xf numFmtId="43" fontId="10" fillId="0" borderId="10" xfId="1" applyNumberFormat="1" applyFont="1" applyBorder="1" applyAlignment="1">
      <alignment horizontal="center" vertical="center"/>
    </xf>
    <xf numFmtId="43" fontId="10" fillId="0" borderId="17" xfId="1" applyNumberFormat="1" applyFont="1" applyBorder="1" applyAlignment="1">
      <alignment horizontal="center" vertical="center"/>
    </xf>
    <xf numFmtId="43" fontId="10" fillId="0" borderId="13" xfId="1" applyNumberFormat="1" applyFont="1" applyBorder="1" applyAlignment="1">
      <alignment horizontal="center" vertical="center"/>
    </xf>
    <xf numFmtId="43" fontId="3" fillId="2" borderId="1" xfId="1" applyNumberFormat="1" applyFont="1" applyFill="1" applyBorder="1"/>
    <xf numFmtId="43" fontId="3" fillId="2" borderId="2" xfId="1" applyNumberFormat="1" applyFont="1" applyFill="1" applyBorder="1"/>
    <xf numFmtId="164" fontId="3" fillId="2" borderId="1" xfId="1" applyNumberFormat="1" applyFont="1" applyFill="1" applyBorder="1"/>
    <xf numFmtId="0" fontId="10" fillId="0" borderId="12" xfId="0" applyFont="1" applyBorder="1" applyAlignment="1">
      <alignment horizontal="left" vertical="center" indent="1"/>
    </xf>
    <xf numFmtId="8" fontId="5" fillId="0" borderId="0" xfId="0" applyNumberFormat="1" applyFont="1" applyFill="1"/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43" fontId="9" fillId="4" borderId="2" xfId="1" applyNumberFormat="1" applyFont="1" applyFill="1" applyBorder="1" applyAlignment="1">
      <alignment vertical="center"/>
    </xf>
    <xf numFmtId="43" fontId="10" fillId="4" borderId="2" xfId="1" applyNumberFormat="1" applyFont="1" applyFill="1" applyBorder="1" applyAlignment="1">
      <alignment horizontal="center" vertical="center"/>
    </xf>
    <xf numFmtId="43" fontId="3" fillId="4" borderId="2" xfId="1" applyNumberFormat="1" applyFont="1" applyFill="1" applyBorder="1"/>
    <xf numFmtId="164" fontId="9" fillId="2" borderId="2" xfId="1" applyNumberFormat="1" applyFont="1" applyFill="1" applyBorder="1" applyAlignment="1">
      <alignment vertical="center"/>
    </xf>
    <xf numFmtId="164" fontId="10" fillId="0" borderId="11" xfId="1" applyNumberFormat="1" applyFont="1" applyBorder="1" applyAlignment="1">
      <alignment horizontal="center" vertical="center"/>
    </xf>
    <xf numFmtId="164" fontId="10" fillId="0" borderId="18" xfId="1" applyNumberFormat="1" applyFont="1" applyBorder="1" applyAlignment="1">
      <alignment horizontal="center" vertical="center"/>
    </xf>
    <xf numFmtId="164" fontId="3" fillId="2" borderId="2" xfId="1" applyNumberFormat="1" applyFont="1" applyFill="1" applyBorder="1"/>
    <xf numFmtId="164" fontId="10" fillId="0" borderId="14" xfId="1" applyNumberFormat="1" applyFont="1" applyBorder="1" applyAlignment="1">
      <alignment horizontal="center" vertical="center"/>
    </xf>
    <xf numFmtId="164" fontId="9" fillId="3" borderId="19" xfId="1" applyNumberFormat="1" applyFont="1" applyFill="1" applyBorder="1" applyAlignment="1">
      <alignment horizontal="right" vertical="center"/>
    </xf>
    <xf numFmtId="164" fontId="9" fillId="2" borderId="2" xfId="1" applyNumberFormat="1" applyFont="1" applyFill="1" applyBorder="1" applyAlignment="1">
      <alignment horizontal="right" vertical="center"/>
    </xf>
    <xf numFmtId="43" fontId="9" fillId="4" borderId="3" xfId="1" applyNumberFormat="1" applyFont="1" applyFill="1" applyBorder="1" applyAlignment="1">
      <alignment vertical="center"/>
    </xf>
    <xf numFmtId="43" fontId="10" fillId="4" borderId="3" xfId="1" applyNumberFormat="1" applyFont="1" applyFill="1" applyBorder="1" applyAlignment="1">
      <alignment horizontal="center" vertical="center"/>
    </xf>
    <xf numFmtId="43" fontId="3" fillId="4" borderId="3" xfId="1" applyNumberFormat="1" applyFont="1" applyFill="1" applyBorder="1"/>
    <xf numFmtId="164" fontId="9" fillId="2" borderId="3" xfId="1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5" fontId="7" fillId="6" borderId="7" xfId="0" applyNumberFormat="1" applyFont="1" applyFill="1" applyBorder="1" applyAlignment="1">
      <alignment horizontal="center" vertical="top" wrapText="1"/>
    </xf>
    <xf numFmtId="8" fontId="1" fillId="5" borderId="2" xfId="0" applyNumberFormat="1" applyFont="1" applyFill="1" applyBorder="1" applyAlignment="1">
      <alignment horizontal="center" vertical="center"/>
    </xf>
    <xf numFmtId="8" fontId="1" fillId="5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5"/>
  <sheetViews>
    <sheetView showGridLines="0" tabSelected="1" workbookViewId="0">
      <selection activeCell="B11" sqref="B11"/>
    </sheetView>
  </sheetViews>
  <sheetFormatPr defaultColWidth="9.140625" defaultRowHeight="12.75"/>
  <cols>
    <col min="1" max="1" width="3.7109375" style="6" customWidth="1"/>
    <col min="2" max="2" width="15.140625" style="6" customWidth="1"/>
    <col min="3" max="3" width="12" style="6" customWidth="1"/>
    <col min="4" max="4" width="14" style="6" customWidth="1"/>
    <col min="5" max="5" width="16.28515625" style="6" customWidth="1"/>
    <col min="6" max="6" width="28.28515625" style="7" customWidth="1"/>
    <col min="7" max="7" width="12.140625" style="7" customWidth="1"/>
    <col min="8" max="8" width="11.85546875" style="7" customWidth="1"/>
    <col min="9" max="10" width="17.28515625" style="7" customWidth="1"/>
    <col min="11" max="11" width="12.85546875" style="6" customWidth="1"/>
    <col min="12" max="12" width="11.85546875" style="7" customWidth="1"/>
    <col min="13" max="16384" width="9.140625" style="7"/>
  </cols>
  <sheetData>
    <row r="1" spans="2:22" ht="26.25">
      <c r="B1" s="46" t="s">
        <v>28</v>
      </c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2:22" ht="15.75" customHeight="1">
      <c r="B2" s="46" t="s">
        <v>34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2:22" ht="15.75" customHeight="1">
      <c r="B3" s="46" t="s">
        <v>29</v>
      </c>
      <c r="C3" s="47"/>
      <c r="D3" s="48"/>
      <c r="E3" s="48"/>
      <c r="F3" s="48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1"/>
    </row>
    <row r="4" spans="2:22" ht="15">
      <c r="B4" s="46" t="s">
        <v>30</v>
      </c>
      <c r="C4" s="50"/>
      <c r="D4" s="48"/>
      <c r="E4" s="49"/>
      <c r="F4" s="48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1"/>
    </row>
    <row r="5" spans="2:22" ht="53.25" customHeight="1">
      <c r="B5" s="46" t="s">
        <v>31</v>
      </c>
      <c r="C5" s="59" t="s">
        <v>37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2:22" ht="26.25">
      <c r="B6" s="46" t="s">
        <v>32</v>
      </c>
      <c r="C6" s="56" t="s">
        <v>38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2:22" ht="26.25">
      <c r="B7" s="46" t="s">
        <v>33</v>
      </c>
      <c r="C7" s="56" t="s">
        <v>39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</row>
    <row r="9" spans="2:22" ht="15.75">
      <c r="B9" s="69" t="s">
        <v>26</v>
      </c>
      <c r="C9" s="69"/>
      <c r="D9" s="69"/>
      <c r="E9" s="69"/>
      <c r="F9" s="69"/>
      <c r="G9" s="69"/>
      <c r="H9" s="69"/>
      <c r="I9" s="25"/>
      <c r="J9" s="25"/>
      <c r="K9" s="25"/>
      <c r="L9" s="25"/>
    </row>
    <row r="10" spans="2:22" ht="15.75">
      <c r="B10" s="62" t="s">
        <v>27</v>
      </c>
      <c r="C10" s="62"/>
      <c r="D10" s="62"/>
      <c r="E10" s="62"/>
      <c r="F10" s="62"/>
      <c r="G10" s="62"/>
      <c r="H10" s="62"/>
      <c r="I10" s="62"/>
      <c r="J10" s="64" t="s">
        <v>22</v>
      </c>
      <c r="K10" s="63"/>
    </row>
    <row r="11" spans="2:22" ht="25.5">
      <c r="B11" s="27" t="s">
        <v>10</v>
      </c>
      <c r="C11" s="28" t="s">
        <v>17</v>
      </c>
      <c r="D11" s="28" t="s">
        <v>12</v>
      </c>
      <c r="E11" s="26" t="s">
        <v>23</v>
      </c>
      <c r="F11" s="26" t="s">
        <v>16</v>
      </c>
      <c r="G11" s="26" t="s">
        <v>21</v>
      </c>
      <c r="H11" s="26" t="s">
        <v>11</v>
      </c>
      <c r="I11" s="29" t="s">
        <v>1</v>
      </c>
      <c r="J11" s="44" t="s">
        <v>35</v>
      </c>
      <c r="K11" s="45" t="s">
        <v>36</v>
      </c>
    </row>
    <row r="12" spans="2:22" ht="15" customHeight="1">
      <c r="B12" s="67" t="s">
        <v>14</v>
      </c>
      <c r="C12" s="68"/>
      <c r="D12" s="68"/>
      <c r="E12" s="68"/>
      <c r="F12" s="68"/>
      <c r="G12" s="12">
        <f>SUM(G13:G18)</f>
        <v>1990</v>
      </c>
      <c r="H12" s="17">
        <f>I12/G12</f>
        <v>23.165829145728644</v>
      </c>
      <c r="I12" s="33">
        <f t="shared" ref="I12" si="0">SUM(I13:I18)</f>
        <v>46100</v>
      </c>
      <c r="J12" s="40"/>
      <c r="K12" s="30"/>
    </row>
    <row r="13" spans="2:22" ht="20.25" customHeight="1">
      <c r="B13" s="72">
        <v>1</v>
      </c>
      <c r="C13" s="70" t="s">
        <v>18</v>
      </c>
      <c r="D13" s="70" t="s">
        <v>20</v>
      </c>
      <c r="E13" s="74" t="s">
        <v>24</v>
      </c>
      <c r="F13" s="24" t="s">
        <v>2</v>
      </c>
      <c r="G13" s="13">
        <v>800</v>
      </c>
      <c r="H13" s="18">
        <v>18</v>
      </c>
      <c r="I13" s="34">
        <f>G13*H13</f>
        <v>14400</v>
      </c>
      <c r="J13" s="41"/>
      <c r="K13" s="31"/>
    </row>
    <row r="14" spans="2:22" ht="19.5" customHeight="1">
      <c r="B14" s="73"/>
      <c r="C14" s="71"/>
      <c r="D14" s="71"/>
      <c r="E14" s="75"/>
      <c r="F14" s="9" t="s">
        <v>3</v>
      </c>
      <c r="G14" s="13">
        <v>400</v>
      </c>
      <c r="H14" s="18">
        <v>25</v>
      </c>
      <c r="I14" s="34">
        <f t="shared" ref="I14:I21" si="1">G14*H14</f>
        <v>10000</v>
      </c>
      <c r="J14" s="41"/>
      <c r="K14" s="31"/>
    </row>
    <row r="15" spans="2:22" ht="15" customHeight="1">
      <c r="B15" s="73"/>
      <c r="C15" s="71"/>
      <c r="D15" s="71"/>
      <c r="E15" s="75"/>
      <c r="F15" s="9" t="s">
        <v>4</v>
      </c>
      <c r="G15" s="13">
        <v>200</v>
      </c>
      <c r="H15" s="18">
        <v>15</v>
      </c>
      <c r="I15" s="34">
        <f t="shared" si="1"/>
        <v>3000</v>
      </c>
      <c r="J15" s="41"/>
      <c r="K15" s="31"/>
    </row>
    <row r="16" spans="2:22">
      <c r="B16" s="73"/>
      <c r="C16" s="71"/>
      <c r="D16" s="71"/>
      <c r="E16" s="75"/>
      <c r="F16" s="9" t="s">
        <v>5</v>
      </c>
      <c r="G16" s="13">
        <v>500</v>
      </c>
      <c r="H16" s="18">
        <v>32</v>
      </c>
      <c r="I16" s="34">
        <f t="shared" si="1"/>
        <v>16000</v>
      </c>
      <c r="J16" s="41"/>
      <c r="K16" s="31"/>
    </row>
    <row r="17" spans="2:11">
      <c r="B17" s="73"/>
      <c r="C17" s="71"/>
      <c r="D17" s="71"/>
      <c r="E17" s="75"/>
      <c r="F17" s="9" t="s">
        <v>6</v>
      </c>
      <c r="G17" s="13">
        <v>60</v>
      </c>
      <c r="H17" s="18">
        <v>20</v>
      </c>
      <c r="I17" s="34">
        <f t="shared" si="1"/>
        <v>1200</v>
      </c>
      <c r="J17" s="41"/>
      <c r="K17" s="31"/>
    </row>
    <row r="18" spans="2:11">
      <c r="B18" s="73"/>
      <c r="C18" s="71"/>
      <c r="D18" s="71"/>
      <c r="E18" s="76"/>
      <c r="F18" s="10" t="s">
        <v>7</v>
      </c>
      <c r="G18" s="14">
        <v>30</v>
      </c>
      <c r="H18" s="19">
        <v>50</v>
      </c>
      <c r="I18" s="35">
        <f t="shared" si="1"/>
        <v>1500</v>
      </c>
      <c r="J18" s="41"/>
      <c r="K18" s="31"/>
    </row>
    <row r="19" spans="2:11">
      <c r="B19" s="67" t="s">
        <v>15</v>
      </c>
      <c r="C19" s="68"/>
      <c r="D19" s="68"/>
      <c r="E19" s="68"/>
      <c r="F19" s="68"/>
      <c r="G19" s="12">
        <f>SUM(G20:G21)</f>
        <v>88</v>
      </c>
      <c r="H19" s="21">
        <f>I19/G19</f>
        <v>147.72727272727272</v>
      </c>
      <c r="I19" s="36">
        <f>SUM(I20:I21)</f>
        <v>13000</v>
      </c>
      <c r="J19" s="42"/>
      <c r="K19" s="32"/>
    </row>
    <row r="20" spans="2:11">
      <c r="B20" s="72">
        <v>2</v>
      </c>
      <c r="C20" s="70" t="s">
        <v>13</v>
      </c>
      <c r="D20" s="70" t="s">
        <v>19</v>
      </c>
      <c r="E20" s="74" t="s">
        <v>25</v>
      </c>
      <c r="F20" s="11" t="s">
        <v>8</v>
      </c>
      <c r="G20" s="15">
        <v>70</v>
      </c>
      <c r="H20" s="20">
        <v>160</v>
      </c>
      <c r="I20" s="37">
        <f t="shared" si="1"/>
        <v>11200</v>
      </c>
      <c r="J20" s="41"/>
      <c r="K20" s="31"/>
    </row>
    <row r="21" spans="2:11" ht="13.5" thickBot="1">
      <c r="B21" s="73"/>
      <c r="C21" s="71"/>
      <c r="D21" s="71"/>
      <c r="E21" s="76"/>
      <c r="F21" s="16" t="s">
        <v>9</v>
      </c>
      <c r="G21" s="14">
        <v>18</v>
      </c>
      <c r="H21" s="19">
        <v>100</v>
      </c>
      <c r="I21" s="35">
        <f t="shared" si="1"/>
        <v>1800</v>
      </c>
      <c r="J21" s="41"/>
      <c r="K21" s="31"/>
    </row>
    <row r="22" spans="2:11" ht="13.5" thickBot="1">
      <c r="B22" s="65" t="s">
        <v>0</v>
      </c>
      <c r="C22" s="66"/>
      <c r="D22" s="66"/>
      <c r="E22" s="66"/>
      <c r="F22" s="66"/>
      <c r="G22" s="23">
        <f>G12+G19</f>
        <v>2078</v>
      </c>
      <c r="H22" s="22">
        <f>I22/G22</f>
        <v>28.440808469682388</v>
      </c>
      <c r="I22" s="38">
        <f>I12+I19</f>
        <v>59100</v>
      </c>
      <c r="J22" s="43">
        <v>25000</v>
      </c>
      <c r="K22" s="39">
        <v>38760</v>
      </c>
    </row>
    <row r="25" spans="2:11">
      <c r="I25" s="8"/>
      <c r="J25" s="8"/>
    </row>
  </sheetData>
  <mergeCells count="18">
    <mergeCell ref="B22:F22"/>
    <mergeCell ref="B19:F19"/>
    <mergeCell ref="B12:F12"/>
    <mergeCell ref="B9:H9"/>
    <mergeCell ref="D20:D21"/>
    <mergeCell ref="C20:C21"/>
    <mergeCell ref="B20:B21"/>
    <mergeCell ref="C13:C18"/>
    <mergeCell ref="D13:D18"/>
    <mergeCell ref="B13:B18"/>
    <mergeCell ref="B10:I10"/>
    <mergeCell ref="E13:E18"/>
    <mergeCell ref="E20:E21"/>
    <mergeCell ref="C1:V1"/>
    <mergeCell ref="C5:V5"/>
    <mergeCell ref="C6:V6"/>
    <mergeCell ref="C7:V7"/>
    <mergeCell ref="J10:K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PLAN9_Serv Inform e Tecnol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2022-03-04T17:41:51Z</dcterms:modified>
</cp:coreProperties>
</file>