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PROJETOS 2018\REFORMAS FIM ANO\"/>
    </mc:Choice>
  </mc:AlternateContent>
  <bookViews>
    <workbookView xWindow="0" yWindow="0" windowWidth="20490" windowHeight="7740" tabRatio="740"/>
  </bookViews>
  <sheets>
    <sheet name="SERV 1" sheetId="23" r:id="rId1"/>
    <sheet name="CRON 1" sheetId="35" r:id="rId2"/>
    <sheet name="PLANO DE ATAQUE 1" sheetId="28" r:id="rId3"/>
  </sheets>
  <definedNames>
    <definedName name="_xlnm._FilterDatabase" localSheetId="1" hidden="1">'CRON 1'!#REF!</definedName>
    <definedName name="_xlnm._FilterDatabase" localSheetId="0" hidden="1">'SERV 1'!#REF!</definedName>
    <definedName name="_xlnm.Print_Area" localSheetId="1">'CRON 1'!$A$1:$I$79</definedName>
    <definedName name="_xlnm.Print_Area" localSheetId="0">'SERV 1'!$A$1:$I$79</definedName>
    <definedName name="_xlnm.Print_Titles" localSheetId="1">'CRON 1'!$1:$4</definedName>
    <definedName name="_xlnm.Print_Titles" localSheetId="0">'SERV 1'!$1:$4</definedName>
  </definedNames>
  <calcPr calcId="152511"/>
  <fileRecoveryPr autoRecover="0"/>
</workbook>
</file>

<file path=xl/calcChain.xml><?xml version="1.0" encoding="utf-8"?>
<calcChain xmlns="http://schemas.openxmlformats.org/spreadsheetml/2006/main">
  <c r="I10" i="35" l="1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" i="23"/>
  <c r="I72" i="23"/>
  <c r="K78" i="23"/>
  <c r="L78" i="23" s="1"/>
  <c r="K77" i="23"/>
  <c r="L77" i="23" s="1"/>
  <c r="K76" i="23"/>
  <c r="L76" i="23" s="1"/>
  <c r="K75" i="23"/>
  <c r="L75" i="23" s="1"/>
  <c r="K74" i="23"/>
  <c r="L74" i="23" s="1"/>
  <c r="K73" i="23"/>
  <c r="L73" i="23" s="1"/>
  <c r="K72" i="23"/>
  <c r="L72" i="23" s="1"/>
  <c r="K71" i="23"/>
  <c r="L71" i="23" s="1"/>
  <c r="K70" i="23"/>
  <c r="L70" i="23" s="1"/>
  <c r="K69" i="23"/>
  <c r="L69" i="23" s="1"/>
  <c r="K68" i="23"/>
  <c r="L68" i="23" s="1"/>
  <c r="K67" i="23"/>
  <c r="L67" i="23" s="1"/>
  <c r="K66" i="23"/>
  <c r="L66" i="23" s="1"/>
  <c r="K65" i="23"/>
  <c r="L65" i="23" s="1"/>
  <c r="K64" i="23"/>
  <c r="L64" i="23" s="1"/>
  <c r="K63" i="23"/>
  <c r="L63" i="23" s="1"/>
  <c r="K62" i="23"/>
  <c r="L62" i="23" s="1"/>
  <c r="K61" i="23"/>
  <c r="L61" i="23" s="1"/>
  <c r="K60" i="23"/>
  <c r="L60" i="23" s="1"/>
  <c r="K59" i="23"/>
  <c r="L59" i="23" s="1"/>
  <c r="K58" i="23"/>
  <c r="L58" i="23" s="1"/>
  <c r="K57" i="23"/>
  <c r="L57" i="23" s="1"/>
  <c r="K56" i="23"/>
  <c r="L56" i="23" s="1"/>
  <c r="K55" i="23"/>
  <c r="L55" i="23" s="1"/>
  <c r="K53" i="23"/>
  <c r="L53" i="23" s="1"/>
  <c r="K52" i="23"/>
  <c r="L52" i="23" s="1"/>
  <c r="K51" i="23"/>
  <c r="L51" i="23" s="1"/>
  <c r="K50" i="23"/>
  <c r="L50" i="23" s="1"/>
  <c r="K49" i="23"/>
  <c r="L49" i="23" s="1"/>
  <c r="K48" i="23"/>
  <c r="L48" i="23" s="1"/>
  <c r="K47" i="23"/>
  <c r="L47" i="23" s="1"/>
  <c r="K46" i="23"/>
  <c r="L46" i="23" s="1"/>
  <c r="K44" i="23"/>
  <c r="L44" i="23" s="1"/>
  <c r="K43" i="23"/>
  <c r="L43" i="23" s="1"/>
  <c r="K42" i="23"/>
  <c r="L42" i="23" s="1"/>
  <c r="K41" i="23"/>
  <c r="L41" i="23" s="1"/>
  <c r="K40" i="23"/>
  <c r="L40" i="23" s="1"/>
  <c r="K38" i="23"/>
  <c r="L38" i="23" s="1"/>
  <c r="K37" i="23"/>
  <c r="L37" i="23" s="1"/>
  <c r="K36" i="23"/>
  <c r="L36" i="23" s="1"/>
  <c r="K35" i="23"/>
  <c r="L35" i="23" s="1"/>
  <c r="K33" i="23"/>
  <c r="L33" i="23" s="1"/>
  <c r="K32" i="23"/>
  <c r="L32" i="23" s="1"/>
  <c r="K31" i="23"/>
  <c r="L31" i="23" s="1"/>
  <c r="K29" i="23"/>
  <c r="L29" i="23" s="1"/>
  <c r="K28" i="23"/>
  <c r="L28" i="23" s="1"/>
  <c r="K27" i="23"/>
  <c r="L27" i="23" s="1"/>
  <c r="K26" i="23"/>
  <c r="L26" i="23" s="1"/>
  <c r="K25" i="23"/>
  <c r="L25" i="23" s="1"/>
  <c r="K23" i="23"/>
  <c r="L23" i="23" s="1"/>
  <c r="K22" i="23"/>
  <c r="L22" i="23" s="1"/>
  <c r="K21" i="23"/>
  <c r="L21" i="23" s="1"/>
  <c r="K20" i="23"/>
  <c r="L20" i="23" s="1"/>
  <c r="K19" i="23"/>
  <c r="L19" i="23" s="1"/>
  <c r="K18" i="23"/>
  <c r="L18" i="23" s="1"/>
  <c r="K16" i="23"/>
  <c r="L16" i="23" s="1"/>
  <c r="K15" i="23"/>
  <c r="L15" i="23" s="1"/>
  <c r="K14" i="23"/>
  <c r="L14" i="23" s="1"/>
  <c r="K13" i="23"/>
  <c r="L13" i="23" s="1"/>
  <c r="K12" i="23"/>
  <c r="L12" i="23" s="1"/>
  <c r="K11" i="23"/>
  <c r="L11" i="23" s="1"/>
  <c r="K10" i="23"/>
  <c r="L10" i="23" s="1"/>
  <c r="I9" i="35" s="1"/>
  <c r="K9" i="23"/>
  <c r="L9" i="23" s="1"/>
  <c r="I8" i="35" s="1"/>
  <c r="K8" i="23"/>
  <c r="L8" i="23" s="1"/>
  <c r="I7" i="35" s="1"/>
  <c r="K7" i="23"/>
  <c r="L7" i="23" s="1"/>
  <c r="I6" i="35" s="1"/>
  <c r="L79" i="23" l="1"/>
  <c r="M79" i="35"/>
  <c r="I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6" i="35"/>
  <c r="H5" i="35"/>
  <c r="H78" i="23"/>
  <c r="I78" i="23" s="1"/>
  <c r="H77" i="23"/>
  <c r="I77" i="23" s="1"/>
  <c r="H76" i="23"/>
  <c r="I76" i="23" s="1"/>
  <c r="I75" i="23"/>
  <c r="H75" i="23"/>
  <c r="H74" i="23"/>
  <c r="I74" i="23" s="1"/>
  <c r="I73" i="23"/>
  <c r="H73" i="23"/>
  <c r="H72" i="23"/>
  <c r="H71" i="23"/>
  <c r="I71" i="23" s="1"/>
  <c r="H70" i="23"/>
  <c r="I70" i="23" s="1"/>
  <c r="I69" i="23"/>
  <c r="H69" i="23"/>
  <c r="H68" i="23"/>
  <c r="I68" i="23" s="1"/>
  <c r="I67" i="23"/>
  <c r="H67" i="23"/>
  <c r="H66" i="23"/>
  <c r="I66" i="23" s="1"/>
  <c r="H65" i="23"/>
  <c r="I65" i="23" s="1"/>
  <c r="H64" i="23"/>
  <c r="I64" i="23" s="1"/>
  <c r="H63" i="23"/>
  <c r="I63" i="23" s="1"/>
  <c r="H62" i="23"/>
  <c r="I62" i="23" s="1"/>
  <c r="H61" i="23"/>
  <c r="I61" i="23" s="1"/>
  <c r="I60" i="23"/>
  <c r="H60" i="23"/>
  <c r="H59" i="23"/>
  <c r="I59" i="23" s="1"/>
  <c r="I58" i="23"/>
  <c r="H58" i="23"/>
  <c r="I57" i="23"/>
  <c r="H57" i="23"/>
  <c r="H56" i="23"/>
  <c r="I56" i="23" s="1"/>
  <c r="I55" i="23"/>
  <c r="H55" i="23"/>
  <c r="H53" i="23"/>
  <c r="I53" i="23" s="1"/>
  <c r="H52" i="23"/>
  <c r="I52" i="23" s="1"/>
  <c r="I51" i="23"/>
  <c r="H51" i="23"/>
  <c r="H50" i="23"/>
  <c r="I50" i="23" s="1"/>
  <c r="I49" i="23"/>
  <c r="H49" i="23"/>
  <c r="I48" i="23"/>
  <c r="H48" i="23"/>
  <c r="H47" i="23"/>
  <c r="I47" i="23" s="1"/>
  <c r="I46" i="23"/>
  <c r="H46" i="23"/>
  <c r="H44" i="23"/>
  <c r="I44" i="23" s="1"/>
  <c r="H43" i="23"/>
  <c r="I43" i="23" s="1"/>
  <c r="I42" i="23"/>
  <c r="H42" i="23"/>
  <c r="H41" i="23"/>
  <c r="I41" i="23" s="1"/>
  <c r="I40" i="23"/>
  <c r="H40" i="23"/>
  <c r="H38" i="23"/>
  <c r="I38" i="23" s="1"/>
  <c r="I37" i="23"/>
  <c r="H37" i="23"/>
  <c r="H36" i="23"/>
  <c r="I36" i="23" s="1"/>
  <c r="H35" i="23"/>
  <c r="I35" i="23" s="1"/>
  <c r="H33" i="23"/>
  <c r="I33" i="23" s="1"/>
  <c r="H32" i="23"/>
  <c r="I32" i="23" s="1"/>
  <c r="H31" i="23"/>
  <c r="I31" i="23" s="1"/>
  <c r="H29" i="23"/>
  <c r="I29" i="23" s="1"/>
  <c r="H28" i="23"/>
  <c r="I28" i="23" s="1"/>
  <c r="H27" i="23"/>
  <c r="I27" i="23" s="1"/>
  <c r="H26" i="23"/>
  <c r="I26" i="23" s="1"/>
  <c r="H25" i="23"/>
  <c r="I25" i="23" s="1"/>
  <c r="H23" i="23"/>
  <c r="I23" i="23" s="1"/>
  <c r="H22" i="23"/>
  <c r="I22" i="23" s="1"/>
  <c r="I21" i="23"/>
  <c r="H21" i="23"/>
  <c r="H20" i="23"/>
  <c r="I20" i="23" s="1"/>
  <c r="I19" i="23"/>
  <c r="H19" i="23"/>
  <c r="H18" i="23"/>
  <c r="I18" i="23" s="1"/>
  <c r="H16" i="23"/>
  <c r="I16" i="23" s="1"/>
  <c r="H15" i="23"/>
  <c r="I15" i="23" s="1"/>
  <c r="H14" i="23"/>
  <c r="I14" i="23" s="1"/>
  <c r="H13" i="23"/>
  <c r="I13" i="23" s="1"/>
  <c r="I12" i="23"/>
  <c r="H12" i="23"/>
  <c r="H11" i="23"/>
  <c r="I11" i="23" s="1"/>
  <c r="I10" i="23"/>
  <c r="H10" i="23"/>
  <c r="H9" i="23"/>
  <c r="I9" i="23" s="1"/>
  <c r="H8" i="23"/>
  <c r="I8" i="23" s="1"/>
  <c r="H7" i="23"/>
  <c r="I79" i="23" l="1"/>
  <c r="B2" i="28" l="1"/>
</calcChain>
</file>

<file path=xl/sharedStrings.xml><?xml version="1.0" encoding="utf-8"?>
<sst xmlns="http://schemas.openxmlformats.org/spreadsheetml/2006/main" count="608" uniqueCount="219">
  <si>
    <t xml:space="preserve">INSTALAÇÃO HIDRÁULICA </t>
  </si>
  <si>
    <t>ITEM</t>
  </si>
  <si>
    <t>CÓDIGO</t>
  </si>
  <si>
    <t>FONTE</t>
  </si>
  <si>
    <t>UNID.</t>
  </si>
  <si>
    <t>QUANT.</t>
  </si>
  <si>
    <t>VALOR (R$)</t>
  </si>
  <si>
    <t>un</t>
  </si>
  <si>
    <t>2.1</t>
  </si>
  <si>
    <t>3.1</t>
  </si>
  <si>
    <t>4.1</t>
  </si>
  <si>
    <t>SINAPI</t>
  </si>
  <si>
    <t>m²</t>
  </si>
  <si>
    <t>4.2</t>
  </si>
  <si>
    <t>4.3</t>
  </si>
  <si>
    <t>5.1</t>
  </si>
  <si>
    <t>6.1</t>
  </si>
  <si>
    <t>m</t>
  </si>
  <si>
    <t>3.2</t>
  </si>
  <si>
    <t>7.1</t>
  </si>
  <si>
    <t>7.2</t>
  </si>
  <si>
    <t>7.3</t>
  </si>
  <si>
    <t>8.2</t>
  </si>
  <si>
    <t>1.3</t>
  </si>
  <si>
    <t>1.4</t>
  </si>
  <si>
    <t>1.5</t>
  </si>
  <si>
    <t>1.6</t>
  </si>
  <si>
    <t>6.2</t>
  </si>
  <si>
    <t>9.1</t>
  </si>
  <si>
    <t>6.3</t>
  </si>
  <si>
    <t>PR. UNIT.(R$) COM BDI</t>
  </si>
  <si>
    <t>10.1</t>
  </si>
  <si>
    <t>10.2</t>
  </si>
  <si>
    <t>LIMPEZA FINAL DA OBRA</t>
  </si>
  <si>
    <t>8.1</t>
  </si>
  <si>
    <t>TUBO DE PVC PARA REDE COLETORA DE ESGOTO DE PAREDE MACIÇA, DN 100 MM, JUNTA ELÁSTICA, INSTALADO EM LOCAL COM NÍVEL ALTO DE INTERFERÊNCIAS - FORNECIMENTO E ASSENTAMENTO. AF_06/2015</t>
  </si>
  <si>
    <t>TUBO PVC, SERIE NORMAL, ESGOTO PREDIAL, DN 40 MM, FORNECIDO E INSTALADO EM RAMAL DE DESCARGA OU RAMAL DE ESGOTO SANITÁRIO. AF_12/2014_P</t>
  </si>
  <si>
    <t>ASSENTO SANITARIO DE PLASTICO, TIPO CONVENCIONAL</t>
  </si>
  <si>
    <t>1.2</t>
  </si>
  <si>
    <t>6.4</t>
  </si>
  <si>
    <t>9.2</t>
  </si>
  <si>
    <t>M2</t>
  </si>
  <si>
    <t>8.3</t>
  </si>
  <si>
    <t>9.3</t>
  </si>
  <si>
    <t>1.7</t>
  </si>
  <si>
    <t>1.8</t>
  </si>
  <si>
    <t>1.9</t>
  </si>
  <si>
    <t>M</t>
  </si>
  <si>
    <t>M3</t>
  </si>
  <si>
    <t>UN</t>
  </si>
  <si>
    <t>BASE SINAPI:</t>
  </si>
  <si>
    <t xml:space="preserve"> BDI: </t>
  </si>
  <si>
    <t>SERVIÇOS PRELIMINARES</t>
  </si>
  <si>
    <t>M²</t>
  </si>
  <si>
    <t>3.3</t>
  </si>
  <si>
    <t>5.2</t>
  </si>
  <si>
    <t>5.3</t>
  </si>
  <si>
    <t>8.4</t>
  </si>
  <si>
    <t>PINTURA</t>
  </si>
  <si>
    <t>UM</t>
  </si>
  <si>
    <t xml:space="preserve"> M2</t>
  </si>
  <si>
    <t>m2</t>
  </si>
  <si>
    <t>INSTALAÇÃO ESGOTO</t>
  </si>
  <si>
    <t>PONTO DE CONSUMO TERMINAL DE ÁGUA FRIA (SUBRAMAL) COM TUBULAÇÃO DE PVC, DN 25 MM, INSTALADO EM RAMAL DE ÁGUA, INCLUSOS RASGO E CHUMBAMENTO EM ALVENARIA. AF_12/2014</t>
  </si>
  <si>
    <t>LOUÇAS /METAIS E BANCADAS</t>
  </si>
  <si>
    <t>BARRA DE APOIO RETA, EM ACO INOX POLIDO, COMPRIMENTO 80CM, DIAMETRO MINIMO 3 CM</t>
  </si>
  <si>
    <t>88487</t>
  </si>
  <si>
    <t>APLICAÇÃO MANUAL DE PINTURA COM TINTA LÁTEX PVA EM PAREDES, DUAS DEMÃOS. AF_06/2014</t>
  </si>
  <si>
    <t>ESQUADRIAS</t>
  </si>
  <si>
    <t>91341</t>
  </si>
  <si>
    <t>9537</t>
  </si>
  <si>
    <t>CHAPISCO APLICADO EM ALVENARIAS E ESTRUTURAS DE CONCRETO INTERNAS, COM COLHER DE PEDREIRO. ARGAMASSA TRAÇO 1:3 COM PREPARO MANUAL. AF_06/2014</t>
  </si>
  <si>
    <t>RALO SIFONADO, PVC, DN 100 X 40 MM, JUNTA SOLDÁVEL, FORNECIDO E INSTALADO EM RAMAIS DE ENCAMINHAMENTO DE ÁGUA PLUVIAL. AF_12/2014_P</t>
  </si>
  <si>
    <t>REGISTRO DE GAVETA BRUTO, LATÃO, ROSCÁVEL, 3/4", FORNECIDO E INSTALADO
EM RAMAL DE ÁGUA. AF_12/2014</t>
  </si>
  <si>
    <t>8.5</t>
  </si>
  <si>
    <t>8.6</t>
  </si>
  <si>
    <t>8.7</t>
  </si>
  <si>
    <t>8.8</t>
  </si>
  <si>
    <t xml:space="preserve">DESCRIÇÃO DOS SERVIÇOS </t>
  </si>
  <si>
    <t>PR. UNIT.(R$) SEM BDI</t>
  </si>
  <si>
    <t>SERVIÇOS DO ITEM 1</t>
  </si>
  <si>
    <t>TUBO PVC, SERIE NORMAL, ESGOTO PREDIAL, DN 50 MM, FORNECIDO E INSTALADO EM RAMAL DE DESCARGA OU RAMAL DE ESGOTO SANITÁRIO. AF_12/2014</t>
  </si>
  <si>
    <t>1</t>
  </si>
  <si>
    <t>10.3</t>
  </si>
  <si>
    <t>M³</t>
  </si>
  <si>
    <t>SERVIÇOS FINAIS</t>
  </si>
  <si>
    <t xml:space="preserve"> HABITE-SE</t>
  </si>
  <si>
    <t>CP IFRJ</t>
  </si>
  <si>
    <t>H</t>
  </si>
  <si>
    <t>LAVATORIO LOUÇA BRANCA SUSPENSO, 29,5 X 39 CM OU EQUIVALENTE, PADRÃO POPULAR - FORNECIMENTO E INSTALAÇÃO</t>
  </si>
  <si>
    <t>ENGATE FLEXIVEL EM PLASTICO BRNACO 1/2" 30 CM FORNECIMENTO E INSTALAÇÃO</t>
  </si>
  <si>
    <t>SIFÃO DO TIPO FLEXIVEL EM PVC 1 X 1/2" FORNECIMENTO E INSTALAÇÃO</t>
  </si>
  <si>
    <t>VALVULA EM METAL CROMADO 1.1/2" X 1.1/2" PARA TANQUE OU LAVATORIO COM OU SEM LADRÃO - FORNECIMENTO E INSTALAÇÃO</t>
  </si>
  <si>
    <t>1.1</t>
  </si>
  <si>
    <t>TUBO PVC SOLDÁVEL DN 32 MM INSTALADO EM RAMAL DE DISTRIBUIÇÃO DE ÁGUA FORNECIMENTO E INSTALAÇÃO</t>
  </si>
  <si>
    <t xml:space="preserve">DEMOLICAO DE ALVENARIA DE ELEMENTOS CERAMICOS VAZADOS           </t>
  </si>
  <si>
    <t>REVESTIMENTO CERÂMICO PARA PISO COM PLACAS TIPO ESMALTADA PADRÃO POPULAR DE DIMENSÕES 35X35 CM APLICADA EM AMBIENTES DE ÁREA MAIOR QUE 10 M2. AF_06/2014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</si>
  <si>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</si>
  <si>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</si>
  <si>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</si>
  <si>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</si>
  <si>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</si>
  <si>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</si>
  <si>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</si>
  <si>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</si>
  <si>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</si>
  <si>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 xml:space="preserve">PISO </t>
  </si>
  <si>
    <t xml:space="preserve">REVESTIMENTO CERÂMICO PARA PAREDES INTERNAS COM PLACAS TIPO ESMALTADA  PADRÃO POPULAR DE DIMENSÕES 20X20 CM APLICADAS EM AMBIENTES DE ÁREA MAIOR QUE 5 M2 NA ALTURA INTEIRA DAS PAREDES. AF_06/2014 </t>
  </si>
  <si>
    <t>PORTA EM ALUMÍNIO DE ABRIR TIPO VENEZIANA COM GUARNIÇÃO, FIXAÇÃO COM PARAFUSOS - FORNECIMENTO E INSTALAÇÃO. AF_08/2015</t>
  </si>
  <si>
    <t>LIXAMENTO DE PAREDES</t>
  </si>
  <si>
    <t>CUSTO TOTAL DO ITEM 1 COM BDI INCLUSO</t>
  </si>
  <si>
    <t>REVESTIMENTO DE PAREDE</t>
  </si>
  <si>
    <t>REMOÇÃO DE LOUÇAS DE FORMA MANUAL SEM REAPROVEITAMENTO</t>
  </si>
  <si>
    <t>DEMOLIÇÃO DE REVESTIMENTO CERAMICO DE FORMA MANUAL SEM REAPROVEITAMENTO</t>
  </si>
  <si>
    <t>DEMOLIÇÃO DE ARGAMASSA DE FORMA MANUAL SEM REAPROVEITAMENTO</t>
  </si>
  <si>
    <t>DEMOLIÇÃO DE REVESTIMENTO CERÂMICO DE FORMA MECANIZADA COM MARTELETE SEM REAPROVEITAMENTO</t>
  </si>
  <si>
    <t>CHAPISCO APLICADO NO TETO, COM ROLO PARA TEXTURA ACRÍLICA, ARGAMASSA TRAÇO 1:4 E EMULSÃO POLIMÉRICA (ADESIVO) COM PREPARO MANUAL</t>
  </si>
  <si>
    <t>MASSA ÚNICA PARA RECEBIMENTO DE PINTURA EM ARGAMASSA TRAÇO 1:2:8 PREPARO MANUAL APLICADA MANUALMENTE EM FACES INTERNAS DE PAREDES ESPESSURA DE 20 MM COM EXECUÇÃO DE TALISCAS</t>
  </si>
  <si>
    <t>ALVENARIA</t>
  </si>
  <si>
    <t>PONTO DE CONSUMO TERMINAL DE ÁGUA QUENTE (SUBRAMAL) COM TUBULAÇÃO DE PVC, DN 25 MM, INSTALADO EM RAMAL DE ÁGUA, INCLUSOS RASGO E CHUMBAMENTO EM ALVENARIA. AF_12/2014</t>
  </si>
  <si>
    <t>3.4</t>
  </si>
  <si>
    <t>9.4</t>
  </si>
  <si>
    <t>TETO</t>
  </si>
  <si>
    <t>FORRO EM RÉGUAS DE PVC, FRISADO, PARA AMBIENTES COMERCIAIS, INCLUSIVE 
ESTRUTURA DE FIXAÇÃO. AF_05/2017_P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</si>
  <si>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</si>
  <si>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RASGO EM CONTRAPISO PARA RAMAIS/DISTRIBUIÇÃO COM DIAMETROS MAIORES QUE 75 MM AF 05/2015</t>
  </si>
  <si>
    <t>ALCAPAO EM COMPENSADO DE MADEIRA CEDRO/VIROLA, 60X60X2CM, COM MARCO 7X3CM, ALIZAR DE 2A, DOBRADICAS EM LATAO CROMADO E TARJETA CROMADA</t>
  </si>
  <si>
    <t>MARTELETE OU ROMPEDOR PNEUMÁTICO MANUAL, 28 KG, CO SILENCIADOR - CHP DIURNO AF 07/2016</t>
  </si>
  <si>
    <t>CHP</t>
  </si>
  <si>
    <t>RECOLOCAÇÃO DE FOLHAS DE PORTA DE PASSAGEM OU JANELA, CONSIDERANDO REAPROVEITAMENTO DE MATERIAL</t>
  </si>
  <si>
    <t>EMASSAMENTO MADEIRA</t>
  </si>
  <si>
    <t>74133/01</t>
  </si>
  <si>
    <t>APLICAÇÃO DE FUNDO SELADOR LÁTEX PVA EM TETO, UMA DEMÃO. AF_06/2014</t>
  </si>
  <si>
    <t>APLICAÇÃO MANUAL DE PINTURA COM TINTA LÁTEX PVA EM TETO, DUAS DEMÃOS. AF_06/2014</t>
  </si>
  <si>
    <t>CP/004</t>
  </si>
  <si>
    <t>IFRJ</t>
  </si>
  <si>
    <t>VIDRO FANTASIA TIPO CANELADO, ESPESSURA 4MM</t>
  </si>
  <si>
    <t>REFORMA DO PRÉDIO QUE ABRIGA REFEITÓRIO E AUDITÓRIO , INCLUSIVE BANHEIROS E VESTIÁRIOS DO REFEITÓRIO E AUDITÓRIO</t>
  </si>
  <si>
    <t>4.5</t>
  </si>
  <si>
    <t>RASPAGEM DE TINTA</t>
  </si>
  <si>
    <t>ARGAMASSA TRAÇO 1:1:6 (CIMENTO, CAL E AREIA MEDIA) PARA EMBOÇO/MASSA ÚNICA/ASSENTAMENTO ALVENARIA DE VEDAÇÃO</t>
  </si>
  <si>
    <t>VASO SANITÁRIO SIFONADO COM CAIXA ACOPLADA LOUÇA BRANCA - PADRÃO MÉDIO, INCLUSO ENGATE FLEXÍVEL EM PLÁSTICO BRANCO, 1/2 X 40CM - FORNECIMENTO E INSTALAÇÃO. AF_12/2013</t>
  </si>
  <si>
    <t>ALVENARIA DE VEDAÇÃO DE BLOCOS CERÂMICOS FURADOS NA VERTICAL DE 9X19X39CM (ESPESSURA 9CM) DE PAREDES COM ÁREA LÍQUIDA MENOR QUE 6M² SEM VÃOS E ARGAMASSA DE ASSENTAMENTO COM PREPARO MANUAL. AF_06/2014</t>
  </si>
  <si>
    <t>90802 A</t>
  </si>
  <si>
    <t>PORTA DE MADEIRA PARA PINTURA, SEMI-OCA (LEVE OU MÉDIA), 80X210CM, ESPESSURA DE 3,5CM, INCLUSO DOBRADIÇAS - FORNECIMENTO E INSTALAÇÃO. AF_08/2015</t>
  </si>
  <si>
    <t>ADUELA / MARCO / BATENTE PARA PORTA DE 80X210CM, PADRÃO MÉDIO - FORNECIMENTO E MONTAGEM. AF_08/2015</t>
  </si>
  <si>
    <t>FECHADURA DE EMBUTIR PARA PORTA DE BANHEIRO, COMPLETA, ACABAMENTO PADRÃO POPULAR, INCLUSO EXECUÇÃO DE FURO - FORNECIMENTO E INSTALAÇÃO. AF_08/2015</t>
  </si>
  <si>
    <t>LIXAMENTO DE MADEIRA/FERRO</t>
  </si>
  <si>
    <t xml:space="preserve">CARGA MANUAL DE ENTULHO EM CAMINHAO BASCULANTE 6 M3 </t>
  </si>
  <si>
    <t>TRANSPORTE DE ENTULHO COM CAMINHAO BASCULANTE 6 M3, RODOVIA PAVIMENTADA, DMT 0,5 A 1,0 KM</t>
  </si>
  <si>
    <t>9.6</t>
  </si>
  <si>
    <t>9.7</t>
  </si>
  <si>
    <t>PINTURA À OLEO 1 DEMÃO</t>
  </si>
  <si>
    <t>REGISTRO DE PRESSÃO BRUTO, ROSCÁVEL, 3/4", FORNECIDO E INSTALADO EM RAMAL DE ÁGUA. AF_12/2014</t>
  </si>
  <si>
    <t xml:space="preserve"> VERNIZ SINTETICO BRILHANTE EM CONCRETO OU TIJOLO, DUAS DEMAOS</t>
  </si>
  <si>
    <t xml:space="preserve">REMOÇÃO DE PORTAS DE FORMA MANUAL </t>
  </si>
  <si>
    <r>
      <t xml:space="preserve">CONTRAPISO EM ARGAMASSA TRAÇO 1:4 (CIMENTO E AREIA), PREPARO MANUAL  APLICADO EM ÁREAS SECAS SOBRE LAJE, NÃO ADERIDO, </t>
    </r>
    <r>
      <rPr>
        <b/>
        <sz val="11"/>
        <rFont val="Calibri"/>
        <family val="2"/>
        <scheme val="minor"/>
      </rPr>
      <t xml:space="preserve">ESPESSURA 4CM </t>
    </r>
    <r>
      <rPr>
        <sz val="11"/>
        <rFont val="Calibri"/>
        <family val="2"/>
        <scheme val="minor"/>
      </rPr>
      <t>- AF 06/2014</t>
    </r>
  </si>
  <si>
    <t xml:space="preserve">TEXTURA ACRÍLICA, APLICAÇÃO MANUAL EM TETO, UMA DEMÃO. 
 </t>
  </si>
  <si>
    <t>9.5</t>
  </si>
  <si>
    <t>10.13</t>
  </si>
  <si>
    <t>CARPINTEIRO DE ESQUADRIA COM ENCARGOS COMPLEMENTARES (serviços que não possuem itens sinapi)</t>
  </si>
  <si>
    <t xml:space="preserve">SERRALHEIRO </t>
  </si>
  <si>
    <t xml:space="preserve">PINTURA ESMALTE FOSCO EM MADEIRA DUAS DEMAOS  
 </t>
  </si>
  <si>
    <t>10.14</t>
  </si>
  <si>
    <t>10.15</t>
  </si>
  <si>
    <t>10.16</t>
  </si>
  <si>
    <t>79498/001</t>
  </si>
  <si>
    <t xml:space="preserve">PINTURA A OLEO BRILHANTE SOBRE SUPERFICIE METALICA, UMA DEMAO INCLUSO UMA DEMAO DE FUNDO ANTICORROSIVO
 </t>
  </si>
  <si>
    <t>CONTRATAÇÃO DE EMPRESA PARA PRESTAÇÃO DE SERVIÇO COMUM DE ENGENHARIA DE REFORMA DOS PRÉDIO DO REFEITÓRIO, AUDITÓRIO E ALOJAMENTO E MANUTENÇÃO DE PARTE DA REDE DE ESGOTO</t>
  </si>
  <si>
    <t>FUNCIONÁRIOS</t>
  </si>
  <si>
    <t xml:space="preserve">• Demolição dos caixonetes e retirada das portas que serão reutilizadas: 1)portas de entrada dos banheiros, 2)depósito, 3)cantina e 4)área de higienização da cozinha.
• Recuperação da porta de ferro da entrada do refeitório, com substituição de perfil, lixamento, limpeza e tratamento anti-corrosivo.
</t>
  </si>
  <si>
    <t>• Demolição da argamassa do beiral nas fachadas frontal e de fundos e das marquises das varandas do auditório e do refeitório. Toda a argamassa deve ser retirada para a superfície receber o tratamento novo e adequado, chapisco e emboço. 
• Demolição da argamassa das áreas danificadas das fachadas, previsão de 50 cm em toda a extensão da fachada.</t>
  </si>
  <si>
    <t xml:space="preserve">• Demolição das paredes indicadas no projeto. (quebra-visão, bonecas das portas de entrada, divisão dos últimos boxes de sanitários)
• Demolição dos azulejos e argamassas das paredes e forro.
• Demolição do piso.
Toda a argamassa deve ser retirada para a superfície receber o tratamento adequado, chapisco e emboço.
</t>
  </si>
  <si>
    <t xml:space="preserve">Chapisco e emboço do banheiro feminino e hall dos banheiros (paredes e forro) e Instalações Sanitárias (tubulação esgoto e água).
• As instalações hidráulicas e de esgoto existentes devem ser verificadas e remanejadas de acordo com o projeto do banheiro adaptado.
• O forro do banheiro e hall deve receber primeiramente uma argamassa traço 1:1:6 (cimento, cal e areia media) para emboço e depois o chapisco fino feito na peneira, para acabamento.
• As paredes do hall devem ser chapiscadas e emboçadas para recebimento de pintura.
• Deve ser feito o acabamento do portal que foi retirado o caixonete com massa.
• As paredes dos banheiros devem ser chapiscadas e emboçadas para recebimento de cerâmica.
</t>
  </si>
  <si>
    <t>Chapisco e emboço do banheiro masculino, cantina depósito da cantina (paredes e forro) e Instalações Sanitárias (tubulação esgoto e água).
• As instalações hidráulicas e de esgoto existentes devem ser verificadas e remanejadas, de acordo com o projeto do banheiro adaptado.
• O forro do banheiro e do depósito da cantina deve receber primeiramente uma argamassa traço 1:1:6 (cimento, cal e areia media) para emboço e depois o chapisco fino feito na peneira, para acabamento.
• O forro da cantina (venda e preparação) será feito de placas de PVC.
• As paredes da cantina e do depósito que estiverem danificadas devem ser recuperadas com novo chapisco e emboço para recebimento de pintura.
• Devem ser feitos os acabamentos dos portais que foram retirados os caixonetes com massa no depósito e cantina e com massa e azulejo na cozinha.
• As paredes dos banheiros devem ser chapiscadas e depois emboçadas para recebimento de cerâmica.</t>
  </si>
  <si>
    <t>• Raspar e lixar toda a tinta das janelas dos banheiros. (2,70 x 2 = 5,40 m²) 
• As partes danificadas devem receber massa.
• A tinta antiga deve ser raspada e lixada.
• Retirar as laterais do caixonete para o hall do banheiro, deixar a verga superior do portal para não comprometer a sustentação da parede.
• Fornecimento e instalação de novos caixonetes de 0,80 x 2,10 para as portas dos banheiros com acessibilidade conforme item da planilha.</t>
  </si>
  <si>
    <t>Revestimento cerâmico no banheiro masculino.
• A cerâmica para as paredes será branca e deve ser apresentada previamente para aprovação da fiscalização.
• A cerâmica para o piso deve seguir o padrão utilizado em outros ambientes do campus, ver com a fiscalização.</t>
  </si>
  <si>
    <t xml:space="preserve">Revestimento cerâmico no banheiro feminino.
• A cerâmica para as paredes será branca e deve ser apresentada previamente para aprovação da fiscalização.
• A cerâmica para o piso deve seguir o padrão utilizado em outros ambientes do campus, ver com a fiscalização.
• Deve ser colocado o peitoril de mármore branco, no trecho da janela que falta.
</t>
  </si>
  <si>
    <t xml:space="preserve">• Raspar e lixar toda a tinta das janelas dos fundos da cozinha e cantina.
 (4,00 x 3 = 12 m²)
• Substituir os peitoris de madeira das janelas altas da cozinha e cantina.
 (1,95 x 3 = 5,85 m)
• As partes danificadas devem receber massa.
• A tinta antiga deve ser raspada e lixada.
</t>
  </si>
  <si>
    <t xml:space="preserve">• Retirada da argamassa danificada das paredes e forro do hall dos banheiros, da cantina e depósito. Toda a argamassa deve ser retirada para a superfície receber o tratamento novo e adequado, chapisco e emboço.
</t>
  </si>
  <si>
    <t>• Substituir os peitoris de madeira das janelas do refeitório (1,95+1,95=3,90 m). 
• Raspar e lixar toda a tinta das janelas do refeitório. (4,00 x 2 = 8 m²)
• Raspar e lixar toda a tinta das janelas (básculas) da cozinha, da sala de preparo e depósito da cantina e sala dos guardas: 
(2,00 x 3)+(2,70 x 3) = 6 + 8 =  14 m²
• As partes danificadas devem receber massa.
• A tinta antiga deve ser raspada e lixada.</t>
  </si>
  <si>
    <t xml:space="preserve"> Pintura das áreas internas paredes e teto (cozinha (3), cantina, depósito)
• As superfícies devem ser lixadas e limpas com um pano úmido antes de receber a pintura.
• Na cozinha deve ser utilizada tinta a óleo.
</t>
  </si>
  <si>
    <t xml:space="preserve"> Pintura das áreas internas (salão e hall dos banheiros)
• As superfícies devem ser lixadas e limpas com um pano úmido antes de receber a pintura.
• O forro do refeitório será utilizada tinta texturizada.
</t>
  </si>
  <si>
    <t xml:space="preserve">Pintura das fachadas
• Deve-se iniciar o trabalho da pintura externa pela parede da área de alimentação.
• Raspar a tinta solta, lixar e limpar bem a superfície antes da pintura.
• A cor da tinta será: na base .... e na parte superior... 
</t>
  </si>
  <si>
    <t>• Chapisco e emboço do beiral e na recuperação das paredes externas.
• Esse serviço deve ser realizado na 2ª semana para que o novo reboco tenha cerca de 28 dias de cura, tempo recomendado para que não ocorram descascamentos da alvenaria e desagregamento. A pintura deve ser realizada na 8ª semana.
• Retirada de entulho</t>
  </si>
  <si>
    <t xml:space="preserve">Acabamentos nos banheiros e cozinha
• Término e acabamento dos banheiros
• Rejunte dos azulejos.
• Instalação das louças sanitárias.
• Colocação dos azulejos da cozinha, aproximadamente 10 m².
</t>
  </si>
  <si>
    <t xml:space="preserve"> Instalação do forro de PVC e alçapão no auditório
• Instalação do forro PVC nas duas salas da cantina e no banheiro masculino do auditório.
• Abertura do alçapão no hall dos banheiros do auditório.
</t>
  </si>
  <si>
    <t xml:space="preserve">• Raspar e lixar toda a tinta das portas do depósito, cantina e cozinha 
• Raspar e lixar toda a tinta das portas externas da cozinha e vigilantes. 
• (0,90 x 2,10 x 2 x 5 = 19 m²).
• As partes danificadas devem receber massa.
• A tinta antiga deve ser raspada e lixada.
</t>
  </si>
  <si>
    <t xml:space="preserve"> Pintura das esquadrias
• Pintura das portas e janelas da cozinha e banheiros.
• Limpar as superfícies que já foram raspadas e lixadas.
</t>
  </si>
  <si>
    <t xml:space="preserve">• Pintura das paredes frontais e fundos do refeitório.
• Raspar a tinta solta, lixar e limpar bem a superfície ante da pintura.
• Reconstituir o desplacamento do chapisco se ainda não tiver pronto.
• As cores utilizadas serão:..... , seguindo as especificações no projeto.
</t>
  </si>
  <si>
    <t xml:space="preserve"> Pintura das esquadrias
• Pintura das portas e janelas da cantina e refeitório.
• Limpar as superfícies que já foram raspadas e lixadas.
</t>
  </si>
  <si>
    <t xml:space="preserve">Pintura da fachada
• Pintura das paredes externas do auditório e da sala dos vigilantes.
• Raspar a tinta solta, lixar e limpar bem a superfície antes da pintura.
• As cores utilizadas serão:..... , seguindo as especificações no projeto.
</t>
  </si>
  <si>
    <t xml:space="preserve">• Pintura das portas e janelas dos fundos e acabamentos pendentes.
• Limpar as superfícies que já foram raspadas e lixadas.
</t>
  </si>
  <si>
    <t>• Acabamentos e limpeza da obra</t>
  </si>
  <si>
    <t xml:space="preserve">TORNEIRA CROMADA DE MESA, 1/2" OU 3/4", PARA LAVATÓRIO, PADRÃO POPULAR - FORNECIMENTO E INSTALAÇÃO. AF_12/2013
 </t>
  </si>
  <si>
    <t>1.10</t>
  </si>
  <si>
    <t xml:space="preserve"> REMOÇÃO DE FORRO DE GESSO, DE FORMA MANUAL, SEM REAPROVEITAMENTO. AF_1  </t>
  </si>
  <si>
    <t>TELHAMENTO COM TELHA DE AÇO/ALUMINIO E= 0,5 MM, COM ATÉ 2 AGUAS, INCLUSO IÇAMENTO</t>
  </si>
  <si>
    <t>4.6</t>
  </si>
  <si>
    <t>22,51%</t>
  </si>
  <si>
    <t xml:space="preserve">
1ª SEM
</t>
  </si>
  <si>
    <t xml:space="preserve">2ª SEM
</t>
  </si>
  <si>
    <t xml:space="preserve">5ª SEM
</t>
  </si>
  <si>
    <t xml:space="preserve">7ª SEM
</t>
  </si>
  <si>
    <t xml:space="preserve">8ª SEM
</t>
  </si>
  <si>
    <t xml:space="preserve">4ª SEM
</t>
  </si>
  <si>
    <t xml:space="preserve">6ª SEM
</t>
  </si>
  <si>
    <t xml:space="preserve">3ª SEM
</t>
  </si>
  <si>
    <t>1º  ajudante
1º  profissional</t>
  </si>
  <si>
    <t xml:space="preserve">2º profissional
2º ajudante </t>
  </si>
  <si>
    <t xml:space="preserve">3º profissional
3º ajudante </t>
  </si>
  <si>
    <t>Serviços preliminares e recomendações importantes: 
CONTRATANTE
a. O local precisa ser desocupado para o início dos serviços na data prevista.
b. Definir com a administração o banheiro que será utilizado pelos funcionários da empreiteira para evitar construção de barraco de obras.
c. Os materiais poderão ser guardados no próprio local da reforma.
CONTRATADA
d. A empresa deve fazer a encomenda ou fabricação imediata das portas de alumínio para a instalação nos banheiros que será na 7ª semana.
e. Providenciar compra de materiais, como tintas, forro PVC, peitoril de mármore e outros acabamentos, antecipadamente, para o cumprimento rigoroso do cronograma. O revestimento para substituição das peças da cozinha e os revestimentos dos banheiros precisam ser providenciados URGENTEMENTE, pois serão colocados na 4ª semana.
f. A retirada das telas mosquiteiras e grades das janelas deve ser feita na primeira semana, para que não atrapalhem os serviços nas janelas e para serem recuperadas, inclusive pintura e substituição de telas. Deverão ser reinstaladas na 7ª semana.
g. As superfícies (portas, janelas, paredes, forros) não deverão ser pintadas, sem antes a vistoria da fiscalização de obras do Campus para verificação dos serviços de raspagem e lixamento, que constam na planilha orçamentária e que serão cobrados com rigor.  
h. Para execução dos serviços no prazo determinado pelo edital é imprescindível que a empresa disponibilize no mínimo o efetivo de funcionários qualificados conforme abaixo:
• 2 profissionais com habilidade em pintura;
• 1 profissional com habilidade de serralheiro/ marcineiro; 
• 3 ajudantes de pedreiro com habilidade de pintura ou pintor;
Total de 6 efetivos com as habilidades específicas mencionadas.</t>
  </si>
  <si>
    <t>MÊS 1</t>
  </si>
  <si>
    <t>QUANT</t>
  </si>
  <si>
    <t>VALOR</t>
  </si>
  <si>
    <t>MÊS 2</t>
  </si>
  <si>
    <t>CRONOGRAMA FISICO FINANCEIRO
 REFORMA DOS PRÉDIO DO REFEITÓRIO, AUDITÓRIO E ALOJAMENTO E MANUTENÇÃO DE PARTE DA REDE DE ESGOTO</t>
  </si>
  <si>
    <t>PLANO DE ATAQUE DO ITEM 1
Reforma e Manutenção do Prédio que abriga o Refeitório e Auditório do Campus Pinheiral do IFRJ</t>
  </si>
  <si>
    <t>PROPOSTA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</si>
</sst>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  <numFmt numFmtId="169" formatCode="[$-416]mmm\-yy;@"/>
  </numFmts>
  <fonts count="17">
    <font>
      <sz val="11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  <xf numFmtId="165" fontId="3" fillId="0" borderId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166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Border="0" applyProtection="0"/>
    <xf numFmtId="167" fontId="6" fillId="0" borderId="0" applyBorder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Border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49" fontId="10" fillId="2" borderId="2" xfId="10" applyNumberFormat="1" applyFont="1" applyFill="1" applyBorder="1" applyAlignment="1">
      <alignment vertical="center" wrapText="1"/>
    </xf>
    <xf numFmtId="49" fontId="10" fillId="2" borderId="9" xfId="10" applyNumberFormat="1" applyFont="1" applyFill="1" applyBorder="1" applyAlignment="1">
      <alignment vertical="center" wrapText="1"/>
    </xf>
    <xf numFmtId="0" fontId="11" fillId="0" borderId="0" xfId="10" applyFont="1" applyFill="1" applyAlignment="1">
      <alignment horizontal="center" vertical="center"/>
    </xf>
    <xf numFmtId="0" fontId="12" fillId="0" borderId="3" xfId="10" applyFont="1" applyFill="1" applyBorder="1" applyAlignment="1">
      <alignment vertical="center"/>
    </xf>
    <xf numFmtId="0" fontId="12" fillId="0" borderId="6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right"/>
    </xf>
    <xf numFmtId="0" fontId="12" fillId="0" borderId="1" xfId="10" applyFont="1" applyFill="1" applyBorder="1" applyAlignment="1">
      <alignment horizontal="center" vertical="center"/>
    </xf>
    <xf numFmtId="0" fontId="12" fillId="0" borderId="5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0" fillId="0" borderId="1" xfId="10" applyFont="1" applyFill="1" applyBorder="1" applyAlignment="1">
      <alignment horizontal="right" vertical="center" wrapText="1"/>
    </xf>
    <xf numFmtId="49" fontId="10" fillId="2" borderId="1" xfId="10" applyNumberFormat="1" applyFont="1" applyFill="1" applyBorder="1" applyAlignment="1">
      <alignment horizontal="center" vertical="center"/>
    </xf>
    <xf numFmtId="164" fontId="10" fillId="2" borderId="1" xfId="14" applyFont="1" applyFill="1" applyBorder="1" applyAlignment="1">
      <alignment horizontal="center" vertical="center"/>
    </xf>
    <xf numFmtId="4" fontId="10" fillId="2" borderId="1" xfId="10" applyNumberFormat="1" applyFont="1" applyFill="1" applyBorder="1" applyAlignment="1">
      <alignment horizontal="center" vertical="justify"/>
    </xf>
    <xf numFmtId="4" fontId="10" fillId="2" borderId="1" xfId="10" applyNumberFormat="1" applyFont="1" applyFill="1" applyBorder="1" applyAlignment="1">
      <alignment horizontal="center" vertical="center"/>
    </xf>
    <xf numFmtId="49" fontId="10" fillId="4" borderId="1" xfId="10" applyNumberFormat="1" applyFont="1" applyFill="1" applyBorder="1" applyAlignment="1">
      <alignment horizontal="center" vertical="center"/>
    </xf>
    <xf numFmtId="164" fontId="10" fillId="4" borderId="1" xfId="14" applyFont="1" applyFill="1" applyBorder="1" applyAlignment="1">
      <alignment horizontal="center" vertical="center"/>
    </xf>
    <xf numFmtId="4" fontId="10" fillId="4" borderId="1" xfId="10" applyNumberFormat="1" applyFont="1" applyFill="1" applyBorder="1" applyAlignment="1">
      <alignment horizontal="center" vertical="justify"/>
    </xf>
    <xf numFmtId="44" fontId="10" fillId="4" borderId="1" xfId="10" applyNumberFormat="1" applyFont="1" applyFill="1" applyBorder="1" applyAlignment="1">
      <alignment horizontal="left" vertical="center"/>
    </xf>
    <xf numFmtId="4" fontId="10" fillId="4" borderId="1" xfId="10" applyNumberFormat="1" applyFont="1" applyFill="1" applyBorder="1" applyAlignment="1">
      <alignment horizontal="center" vertical="center"/>
    </xf>
    <xf numFmtId="164" fontId="11" fillId="0" borderId="0" xfId="14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/>
    </xf>
    <xf numFmtId="164" fontId="11" fillId="0" borderId="0" xfId="14" applyFont="1" applyFill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/>
    </xf>
    <xf numFmtId="164" fontId="12" fillId="5" borderId="1" xfId="14" applyFont="1" applyFill="1" applyBorder="1" applyAlignment="1">
      <alignment horizontal="center" vertical="center"/>
    </xf>
    <xf numFmtId="0" fontId="12" fillId="5" borderId="1" xfId="10" applyFont="1" applyFill="1" applyBorder="1" applyAlignment="1">
      <alignment horizontal="center" vertical="center"/>
    </xf>
    <xf numFmtId="44" fontId="15" fillId="4" borderId="1" xfId="1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10" applyFont="1" applyFill="1" applyBorder="1" applyAlignment="1" applyProtection="1">
      <alignment horizontal="center" vertical="center"/>
    </xf>
    <xf numFmtId="0" fontId="8" fillId="0" borderId="1" xfId="10" applyFont="1" applyFill="1" applyBorder="1" applyAlignment="1" applyProtection="1">
      <alignment horizontal="left" vertical="center" wrapText="1"/>
    </xf>
    <xf numFmtId="0" fontId="8" fillId="0" borderId="1" xfId="14" applyNumberFormat="1" applyFont="1" applyFill="1" applyBorder="1" applyAlignment="1" applyProtection="1">
      <alignment horizontal="center" vertical="center"/>
    </xf>
    <xf numFmtId="0" fontId="8" fillId="0" borderId="1" xfId="10" applyFont="1" applyFill="1" applyBorder="1" applyAlignment="1" applyProtection="1">
      <alignment horizontal="center" vertical="center" wrapText="1"/>
    </xf>
    <xf numFmtId="0" fontId="12" fillId="0" borderId="2" xfId="10" applyFont="1" applyFill="1" applyBorder="1" applyAlignment="1">
      <alignment horizontal="center" vertical="center"/>
    </xf>
    <xf numFmtId="44" fontId="1" fillId="0" borderId="0" xfId="10" applyNumberFormat="1" applyFont="1" applyFill="1" applyBorder="1" applyAlignment="1" applyProtection="1">
      <alignment vertical="center"/>
    </xf>
    <xf numFmtId="44" fontId="11" fillId="0" borderId="0" xfId="10" applyNumberFormat="1" applyFont="1" applyFill="1" applyAlignment="1">
      <alignment horizontal="center" vertical="center"/>
    </xf>
    <xf numFmtId="44" fontId="11" fillId="0" borderId="0" xfId="10" applyNumberFormat="1" applyFont="1" applyFill="1" applyBorder="1" applyAlignment="1">
      <alignment horizontal="center" vertical="center"/>
    </xf>
    <xf numFmtId="0" fontId="11" fillId="4" borderId="1" xfId="10" applyFont="1" applyFill="1" applyBorder="1" applyAlignment="1">
      <alignment horizontal="center" vertical="center"/>
    </xf>
    <xf numFmtId="4" fontId="10" fillId="7" borderId="1" xfId="10" applyNumberFormat="1" applyFont="1" applyFill="1" applyBorder="1" applyAlignment="1">
      <alignment horizontal="center" vertical="justify"/>
    </xf>
    <xf numFmtId="4" fontId="10" fillId="7" borderId="1" xfId="10" applyNumberFormat="1" applyFont="1" applyFill="1" applyBorder="1" applyAlignment="1">
      <alignment horizontal="center" vertical="center"/>
    </xf>
    <xf numFmtId="164" fontId="12" fillId="7" borderId="1" xfId="14" applyFont="1" applyFill="1" applyBorder="1" applyAlignment="1">
      <alignment horizontal="center" vertical="center"/>
    </xf>
    <xf numFmtId="0" fontId="12" fillId="7" borderId="1" xfId="10" applyFont="1" applyFill="1" applyBorder="1" applyAlignment="1">
      <alignment horizontal="center" vertical="center"/>
    </xf>
    <xf numFmtId="0" fontId="12" fillId="0" borderId="1" xfId="10" applyFont="1" applyFill="1" applyBorder="1" applyAlignment="1" applyProtection="1">
      <alignment horizontal="center" vertical="center"/>
    </xf>
    <xf numFmtId="165" fontId="12" fillId="0" borderId="1" xfId="4" applyFont="1" applyFill="1" applyBorder="1" applyAlignment="1" applyProtection="1">
      <alignment horizontal="center" vertical="center" wrapText="1"/>
    </xf>
    <xf numFmtId="0" fontId="12" fillId="0" borderId="1" xfId="14" applyNumberFormat="1" applyFont="1" applyFill="1" applyBorder="1" applyAlignment="1" applyProtection="1">
      <alignment horizontal="center" vertical="center"/>
    </xf>
    <xf numFmtId="44" fontId="12" fillId="0" borderId="1" xfId="14" applyNumberFormat="1" applyFont="1" applyFill="1" applyBorder="1" applyAlignment="1" applyProtection="1">
      <alignment horizontal="left" vertical="center"/>
    </xf>
    <xf numFmtId="44" fontId="12" fillId="0" borderId="1" xfId="10" applyNumberFormat="1" applyFont="1" applyFill="1" applyBorder="1" applyAlignment="1" applyProtection="1">
      <alignment horizontal="left" vertical="center"/>
    </xf>
    <xf numFmtId="44" fontId="12" fillId="6" borderId="1" xfId="10" applyNumberFormat="1" applyFont="1" applyFill="1" applyBorder="1" applyAlignment="1" applyProtection="1">
      <alignment horizontal="left" vertical="center"/>
    </xf>
    <xf numFmtId="0" fontId="11" fillId="0" borderId="1" xfId="10" applyFont="1" applyFill="1" applyBorder="1" applyAlignment="1" applyProtection="1">
      <alignment horizontal="center" vertical="center"/>
    </xf>
    <xf numFmtId="0" fontId="13" fillId="0" borderId="1" xfId="10" applyFont="1" applyFill="1" applyBorder="1" applyAlignment="1" applyProtection="1">
      <alignment horizontal="center" vertical="center" wrapText="1"/>
    </xf>
    <xf numFmtId="0" fontId="13" fillId="0" borderId="1" xfId="10" applyFont="1" applyFill="1" applyBorder="1" applyAlignment="1" applyProtection="1">
      <alignment horizontal="left" vertical="center" wrapText="1"/>
    </xf>
    <xf numFmtId="4" fontId="14" fillId="0" borderId="1" xfId="10" applyNumberFormat="1" applyFont="1" applyFill="1" applyBorder="1" applyAlignment="1" applyProtection="1">
      <alignment horizontal="center" vertical="center"/>
    </xf>
    <xf numFmtId="168" fontId="1" fillId="0" borderId="1" xfId="21" applyNumberFormat="1" applyFont="1" applyFill="1" applyBorder="1" applyAlignment="1" applyProtection="1">
      <alignment vertical="center"/>
    </xf>
    <xf numFmtId="0" fontId="10" fillId="3" borderId="1" xfId="10" applyFont="1" applyFill="1" applyBorder="1" applyAlignment="1" applyProtection="1">
      <alignment horizontal="center" vertical="center"/>
    </xf>
    <xf numFmtId="0" fontId="11" fillId="3" borderId="1" xfId="10" applyFont="1" applyFill="1" applyBorder="1" applyAlignment="1" applyProtection="1">
      <alignment horizontal="center"/>
    </xf>
    <xf numFmtId="0" fontId="9" fillId="3" borderId="1" xfId="10" applyFont="1" applyFill="1" applyBorder="1" applyAlignment="1" applyProtection="1">
      <alignment horizontal="left" vertical="center" wrapText="1"/>
    </xf>
    <xf numFmtId="0" fontId="11" fillId="3" borderId="1" xfId="10" applyFont="1" applyFill="1" applyBorder="1" applyAlignment="1" applyProtection="1">
      <alignment horizontal="center" vertical="center"/>
    </xf>
    <xf numFmtId="164" fontId="11" fillId="3" borderId="1" xfId="14" applyFont="1" applyFill="1" applyBorder="1" applyAlignment="1" applyProtection="1">
      <alignment horizontal="center" vertical="center"/>
    </xf>
    <xf numFmtId="44" fontId="12" fillId="4" borderId="1" xfId="10" applyNumberFormat="1" applyFont="1" applyFill="1" applyBorder="1" applyAlignment="1" applyProtection="1">
      <alignment horizontal="left" vertical="center"/>
    </xf>
    <xf numFmtId="0" fontId="10" fillId="4" borderId="1" xfId="10" applyFont="1" applyFill="1" applyBorder="1" applyAlignment="1" applyProtection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</xf>
    <xf numFmtId="0" fontId="9" fillId="4" borderId="1" xfId="10" applyFont="1" applyFill="1" applyBorder="1" applyAlignment="1" applyProtection="1">
      <alignment horizontal="left" vertical="center" wrapText="1"/>
    </xf>
    <xf numFmtId="0" fontId="12" fillId="4" borderId="1" xfId="10" applyFont="1" applyFill="1" applyBorder="1" applyAlignment="1" applyProtection="1">
      <alignment horizontal="center" vertical="center"/>
    </xf>
    <xf numFmtId="0" fontId="12" fillId="4" borderId="1" xfId="14" applyNumberFormat="1" applyFont="1" applyFill="1" applyBorder="1" applyAlignment="1" applyProtection="1">
      <alignment horizontal="center" vertical="center"/>
    </xf>
    <xf numFmtId="44" fontId="12" fillId="4" borderId="1" xfId="14" applyNumberFormat="1" applyFont="1" applyFill="1" applyBorder="1" applyAlignment="1" applyProtection="1">
      <alignment horizontal="left" vertical="center"/>
    </xf>
    <xf numFmtId="0" fontId="10" fillId="0" borderId="1" xfId="10" applyFont="1" applyFill="1" applyBorder="1" applyAlignment="1" applyProtection="1">
      <alignment horizontal="center" vertical="center" wrapText="1"/>
    </xf>
    <xf numFmtId="0" fontId="12" fillId="0" borderId="1" xfId="10" applyFont="1" applyFill="1" applyBorder="1" applyAlignment="1" applyProtection="1">
      <alignment horizontal="left" vertical="center" wrapText="1"/>
    </xf>
    <xf numFmtId="0" fontId="10" fillId="3" borderId="1" xfId="10" applyFont="1" applyFill="1" applyBorder="1" applyAlignment="1" applyProtection="1">
      <alignment horizontal="center" vertical="center" wrapText="1"/>
    </xf>
    <xf numFmtId="0" fontId="10" fillId="3" borderId="1" xfId="14" applyNumberFormat="1" applyFont="1" applyFill="1" applyBorder="1" applyAlignment="1" applyProtection="1">
      <alignment horizontal="center" vertical="center"/>
    </xf>
    <xf numFmtId="44" fontId="10" fillId="3" borderId="1" xfId="14" applyNumberFormat="1" applyFont="1" applyFill="1" applyBorder="1" applyAlignment="1" applyProtection="1">
      <alignment horizontal="left" vertical="center"/>
    </xf>
    <xf numFmtId="0" fontId="9" fillId="0" borderId="1" xfId="10" applyFont="1" applyFill="1" applyBorder="1" applyAlignment="1" applyProtection="1">
      <alignment horizontal="center" vertical="center" wrapText="1"/>
    </xf>
    <xf numFmtId="0" fontId="10" fillId="3" borderId="1" xfId="10" applyFont="1" applyFill="1" applyBorder="1" applyAlignment="1" applyProtection="1">
      <alignment horizontal="left" vertical="center" wrapText="1"/>
    </xf>
    <xf numFmtId="0" fontId="12" fillId="3" borderId="1" xfId="10" applyFont="1" applyFill="1" applyBorder="1" applyAlignment="1" applyProtection="1">
      <alignment horizontal="center" vertical="center"/>
    </xf>
    <xf numFmtId="0" fontId="12" fillId="3" borderId="1" xfId="14" applyNumberFormat="1" applyFont="1" applyFill="1" applyBorder="1" applyAlignment="1" applyProtection="1">
      <alignment horizontal="center" vertical="center"/>
    </xf>
    <xf numFmtId="44" fontId="12" fillId="3" borderId="1" xfId="14" applyNumberFormat="1" applyFont="1" applyFill="1" applyBorder="1" applyAlignment="1" applyProtection="1">
      <alignment horizontal="left" vertical="center"/>
    </xf>
    <xf numFmtId="0" fontId="8" fillId="4" borderId="1" xfId="10" applyFont="1" applyFill="1" applyBorder="1" applyAlignment="1" applyProtection="1">
      <alignment horizontal="center" vertical="center"/>
    </xf>
    <xf numFmtId="0" fontId="10" fillId="4" borderId="1" xfId="10" applyFont="1" applyFill="1" applyBorder="1" applyAlignment="1" applyProtection="1">
      <alignment horizontal="left" vertical="center" wrapText="1"/>
    </xf>
    <xf numFmtId="0" fontId="10" fillId="4" borderId="1" xfId="14" applyNumberFormat="1" applyFont="1" applyFill="1" applyBorder="1" applyAlignment="1" applyProtection="1">
      <alignment horizontal="center" vertical="center"/>
    </xf>
    <xf numFmtId="44" fontId="10" fillId="4" borderId="1" xfId="14" applyNumberFormat="1" applyFont="1" applyFill="1" applyBorder="1" applyAlignment="1" applyProtection="1">
      <alignment horizontal="left" vertical="center"/>
    </xf>
    <xf numFmtId="0" fontId="12" fillId="0" borderId="1" xfId="10" applyFont="1" applyFill="1" applyBorder="1" applyAlignment="1" applyProtection="1">
      <alignment horizontal="center" vertical="center" wrapText="1"/>
    </xf>
    <xf numFmtId="44" fontId="10" fillId="4" borderId="1" xfId="10" applyNumberFormat="1" applyFont="1" applyFill="1" applyBorder="1" applyAlignment="1" applyProtection="1">
      <alignment horizontal="left" vertical="center"/>
    </xf>
    <xf numFmtId="44" fontId="12" fillId="7" borderId="1" xfId="14" applyNumberFormat="1" applyFont="1" applyFill="1" applyBorder="1" applyAlignment="1" applyProtection="1">
      <alignment horizontal="left" vertical="center"/>
      <protection locked="0"/>
    </xf>
    <xf numFmtId="44" fontId="12" fillId="7" borderId="1" xfId="10" applyNumberFormat="1" applyFont="1" applyFill="1" applyBorder="1" applyAlignment="1" applyProtection="1">
      <alignment horizontal="left" vertical="center"/>
      <protection locked="0"/>
    </xf>
    <xf numFmtId="0" fontId="12" fillId="7" borderId="1" xfId="14" applyNumberFormat="1" applyFont="1" applyFill="1" applyBorder="1" applyAlignment="1" applyProtection="1">
      <alignment horizontal="center" vertical="center"/>
      <protection locked="0"/>
    </xf>
    <xf numFmtId="168" fontId="1" fillId="7" borderId="1" xfId="21" applyNumberFormat="1" applyFont="1" applyFill="1" applyBorder="1" applyAlignment="1" applyProtection="1">
      <alignment vertical="center"/>
      <protection locked="0"/>
    </xf>
    <xf numFmtId="164" fontId="11" fillId="4" borderId="1" xfId="14" applyFont="1" applyFill="1" applyBorder="1" applyAlignment="1" applyProtection="1">
      <alignment horizontal="center" vertical="center"/>
      <protection locked="0"/>
    </xf>
    <xf numFmtId="44" fontId="12" fillId="4" borderId="1" xfId="10" applyNumberFormat="1" applyFont="1" applyFill="1" applyBorder="1" applyAlignment="1" applyProtection="1">
      <alignment horizontal="left" vertical="center"/>
      <protection locked="0"/>
    </xf>
    <xf numFmtId="44" fontId="12" fillId="4" borderId="1" xfId="14" applyNumberFormat="1" applyFont="1" applyFill="1" applyBorder="1" applyAlignment="1" applyProtection="1">
      <alignment horizontal="left" vertical="center"/>
      <protection locked="0"/>
    </xf>
    <xf numFmtId="44" fontId="10" fillId="4" borderId="1" xfId="14" applyNumberFormat="1" applyFont="1" applyFill="1" applyBorder="1" applyAlignment="1" applyProtection="1">
      <alignment horizontal="left" vertical="center"/>
      <protection locked="0"/>
    </xf>
    <xf numFmtId="44" fontId="10" fillId="7" borderId="1" xfId="14" applyNumberFormat="1" applyFont="1" applyFill="1" applyBorder="1" applyAlignment="1" applyProtection="1">
      <alignment horizontal="left" vertical="center"/>
      <protection locked="0"/>
    </xf>
    <xf numFmtId="0" fontId="12" fillId="0" borderId="3" xfId="10" applyFont="1" applyFill="1" applyBorder="1" applyAlignment="1" applyProtection="1">
      <alignment vertical="center"/>
    </xf>
    <xf numFmtId="0" fontId="12" fillId="0" borderId="6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/>
    </xf>
    <xf numFmtId="0" fontId="12" fillId="0" borderId="2" xfId="10" applyFont="1" applyFill="1" applyBorder="1" applyAlignment="1" applyProtection="1">
      <alignment horizontal="center" vertical="center"/>
    </xf>
    <xf numFmtId="0" fontId="12" fillId="0" borderId="5" xfId="10" applyFont="1" applyFill="1" applyBorder="1" applyAlignment="1" applyProtection="1">
      <alignment vertical="center"/>
    </xf>
    <xf numFmtId="0" fontId="12" fillId="0" borderId="0" xfId="10" applyFont="1" applyFill="1" applyBorder="1" applyAlignment="1" applyProtection="1">
      <alignment vertical="center"/>
    </xf>
    <xf numFmtId="0" fontId="10" fillId="0" borderId="1" xfId="10" applyFont="1" applyFill="1" applyBorder="1" applyAlignment="1" applyProtection="1">
      <alignment horizontal="right" vertical="center" wrapText="1"/>
    </xf>
    <xf numFmtId="49" fontId="10" fillId="2" borderId="1" xfId="10" applyNumberFormat="1" applyFont="1" applyFill="1" applyBorder="1" applyAlignment="1" applyProtection="1">
      <alignment horizontal="center" vertical="center"/>
    </xf>
    <xf numFmtId="164" fontId="10" fillId="2" borderId="1" xfId="14" applyFont="1" applyFill="1" applyBorder="1" applyAlignment="1" applyProtection="1">
      <alignment horizontal="center" vertical="center"/>
    </xf>
    <xf numFmtId="4" fontId="10" fillId="2" borderId="1" xfId="10" applyNumberFormat="1" applyFont="1" applyFill="1" applyBorder="1" applyAlignment="1" applyProtection="1">
      <alignment horizontal="center" vertical="justify"/>
    </xf>
    <xf numFmtId="4" fontId="10" fillId="2" borderId="1" xfId="10" applyNumberFormat="1" applyFont="1" applyFill="1" applyBorder="1" applyAlignment="1" applyProtection="1">
      <alignment horizontal="center" vertical="center"/>
    </xf>
    <xf numFmtId="49" fontId="10" fillId="4" borderId="1" xfId="10" applyNumberFormat="1" applyFont="1" applyFill="1" applyBorder="1" applyAlignment="1" applyProtection="1">
      <alignment horizontal="center" vertical="center"/>
    </xf>
    <xf numFmtId="164" fontId="10" fillId="4" borderId="1" xfId="14" applyFont="1" applyFill="1" applyBorder="1" applyAlignment="1" applyProtection="1">
      <alignment horizontal="center" vertical="center"/>
    </xf>
    <xf numFmtId="4" fontId="10" fillId="4" borderId="1" xfId="10" applyNumberFormat="1" applyFont="1" applyFill="1" applyBorder="1" applyAlignment="1" applyProtection="1">
      <alignment horizontal="center" vertical="justify"/>
    </xf>
    <xf numFmtId="4" fontId="10" fillId="4" borderId="1" xfId="10" applyNumberFormat="1" applyFont="1" applyFill="1" applyBorder="1" applyAlignment="1" applyProtection="1">
      <alignment horizontal="center" vertical="center"/>
    </xf>
    <xf numFmtId="0" fontId="10" fillId="2" borderId="1" xfId="10" applyFont="1" applyFill="1" applyBorder="1" applyAlignment="1" applyProtection="1">
      <alignment horizontal="center" vertical="center"/>
    </xf>
    <xf numFmtId="0" fontId="10" fillId="2" borderId="1" xfId="10" applyFont="1" applyFill="1" applyBorder="1" applyAlignment="1" applyProtection="1">
      <alignment horizontal="center" vertical="center" wrapText="1"/>
    </xf>
    <xf numFmtId="0" fontId="9" fillId="2" borderId="1" xfId="10" applyFont="1" applyFill="1" applyBorder="1" applyAlignment="1" applyProtection="1">
      <alignment horizontal="left" vertical="center" wrapText="1"/>
    </xf>
    <xf numFmtId="0" fontId="12" fillId="2" borderId="1" xfId="10" applyFont="1" applyFill="1" applyBorder="1" applyAlignment="1" applyProtection="1">
      <alignment horizontal="center" vertical="center"/>
    </xf>
    <xf numFmtId="0" fontId="12" fillId="2" borderId="1" xfId="14" applyNumberFormat="1" applyFont="1" applyFill="1" applyBorder="1" applyAlignment="1" applyProtection="1">
      <alignment horizontal="center" vertical="center"/>
    </xf>
    <xf numFmtId="44" fontId="12" fillId="2" borderId="1" xfId="14" applyNumberFormat="1" applyFont="1" applyFill="1" applyBorder="1" applyAlignment="1" applyProtection="1">
      <alignment horizontal="left" vertical="center"/>
    </xf>
    <xf numFmtId="0" fontId="8" fillId="3" borderId="1" xfId="10" applyFont="1" applyFill="1" applyBorder="1" applyAlignment="1" applyProtection="1">
      <alignment horizontal="center" vertical="center"/>
    </xf>
    <xf numFmtId="44" fontId="10" fillId="2" borderId="1" xfId="10" applyNumberFormat="1" applyFont="1" applyFill="1" applyBorder="1" applyAlignment="1" applyProtection="1">
      <alignment horizontal="left" vertical="center"/>
    </xf>
    <xf numFmtId="49" fontId="10" fillId="2" borderId="9" xfId="10" applyNumberFormat="1" applyFont="1" applyFill="1" applyBorder="1" applyAlignment="1" applyProtection="1">
      <alignment horizontal="left" vertical="center"/>
    </xf>
    <xf numFmtId="44" fontId="10" fillId="2" borderId="10" xfId="10" applyNumberFormat="1" applyFont="1" applyFill="1" applyBorder="1" applyAlignment="1" applyProtection="1">
      <alignment horizontal="left" vertical="center"/>
    </xf>
    <xf numFmtId="0" fontId="1" fillId="0" borderId="1" xfId="10" applyFont="1" applyFill="1" applyBorder="1" applyAlignment="1" applyProtection="1">
      <alignment horizontal="center" vertical="center"/>
      <protection locked="0"/>
    </xf>
    <xf numFmtId="0" fontId="11" fillId="0" borderId="1" xfId="10" applyFont="1" applyFill="1" applyBorder="1" applyAlignment="1" applyProtection="1">
      <alignment horizontal="center" vertical="center"/>
      <protection locked="0"/>
    </xf>
    <xf numFmtId="44" fontId="11" fillId="0" borderId="1" xfId="10" applyNumberFormat="1" applyFont="1" applyFill="1" applyBorder="1" applyAlignment="1" applyProtection="1">
      <alignment horizontal="center" vertical="center"/>
      <protection locked="0"/>
    </xf>
    <xf numFmtId="44" fontId="1" fillId="0" borderId="1" xfId="21" applyFont="1" applyFill="1" applyBorder="1" applyAlignment="1" applyProtection="1">
      <alignment vertical="center"/>
      <protection locked="0"/>
    </xf>
    <xf numFmtId="44" fontId="11" fillId="2" borderId="1" xfId="10" applyNumberFormat="1" applyFont="1" applyFill="1" applyBorder="1" applyAlignment="1" applyProtection="1">
      <alignment horizontal="center" vertical="center"/>
      <protection locked="0"/>
    </xf>
    <xf numFmtId="0" fontId="1" fillId="7" borderId="1" xfId="10" applyFont="1" applyFill="1" applyBorder="1" applyAlignment="1">
      <alignment horizontal="center" vertical="center"/>
    </xf>
    <xf numFmtId="0" fontId="11" fillId="7" borderId="1" xfId="10" applyFont="1" applyFill="1" applyBorder="1" applyAlignment="1">
      <alignment horizontal="center" vertical="center"/>
    </xf>
    <xf numFmtId="49" fontId="10" fillId="4" borderId="1" xfId="10" applyNumberFormat="1" applyFont="1" applyFill="1" applyBorder="1" applyAlignment="1" applyProtection="1">
      <alignment horizontal="left" vertical="center"/>
    </xf>
    <xf numFmtId="0" fontId="12" fillId="0" borderId="2" xfId="10" applyFont="1" applyFill="1" applyBorder="1" applyAlignment="1" applyProtection="1">
      <alignment horizontal="center" vertical="center" wrapText="1"/>
    </xf>
    <xf numFmtId="0" fontId="12" fillId="0" borderId="10" xfId="10" applyFont="1" applyFill="1" applyBorder="1" applyAlignment="1" applyProtection="1">
      <alignment horizontal="center" vertical="center" wrapText="1"/>
    </xf>
    <xf numFmtId="49" fontId="9" fillId="2" borderId="9" xfId="10" applyNumberFormat="1" applyFont="1" applyFill="1" applyBorder="1" applyAlignment="1">
      <alignment horizontal="center" vertical="center" wrapText="1"/>
    </xf>
    <xf numFmtId="49" fontId="10" fillId="2" borderId="9" xfId="10" applyNumberFormat="1" applyFont="1" applyFill="1" applyBorder="1" applyAlignment="1">
      <alignment horizontal="center" vertical="center" wrapText="1"/>
    </xf>
    <xf numFmtId="169" fontId="10" fillId="0" borderId="2" xfId="10" quotePrefix="1" applyNumberFormat="1" applyFont="1" applyFill="1" applyBorder="1" applyAlignment="1">
      <alignment horizontal="center" vertical="center" wrapText="1"/>
    </xf>
    <xf numFmtId="169" fontId="10" fillId="0" borderId="10" xfId="10" quotePrefix="1" applyNumberFormat="1" applyFont="1" applyFill="1" applyBorder="1" applyAlignment="1">
      <alignment horizontal="center" vertical="center" wrapText="1"/>
    </xf>
    <xf numFmtId="49" fontId="9" fillId="0" borderId="2" xfId="17" applyNumberFormat="1" applyFont="1" applyFill="1" applyBorder="1" applyAlignment="1">
      <alignment horizontal="center" vertical="center" wrapText="1"/>
    </xf>
    <xf numFmtId="49" fontId="10" fillId="0" borderId="10" xfId="17" applyNumberFormat="1" applyFont="1" applyFill="1" applyBorder="1" applyAlignment="1">
      <alignment horizontal="center" vertical="center" wrapText="1"/>
    </xf>
    <xf numFmtId="0" fontId="10" fillId="5" borderId="1" xfId="10" applyFont="1" applyFill="1" applyBorder="1" applyAlignment="1">
      <alignment horizontal="center" vertical="center"/>
    </xf>
    <xf numFmtId="49" fontId="10" fillId="4" borderId="2" xfId="10" applyNumberFormat="1" applyFont="1" applyFill="1" applyBorder="1" applyAlignment="1">
      <alignment horizontal="left" vertical="center"/>
    </xf>
    <xf numFmtId="49" fontId="10" fillId="4" borderId="9" xfId="10" applyNumberFormat="1" applyFont="1" applyFill="1" applyBorder="1" applyAlignment="1">
      <alignment horizontal="left" vertical="center"/>
    </xf>
    <xf numFmtId="49" fontId="10" fillId="4" borderId="10" xfId="10" applyNumberFormat="1" applyFont="1" applyFill="1" applyBorder="1" applyAlignment="1">
      <alignment horizontal="left" vertical="center"/>
    </xf>
    <xf numFmtId="0" fontId="8" fillId="5" borderId="2" xfId="10" applyFont="1" applyFill="1" applyBorder="1" applyAlignment="1">
      <alignment horizontal="center" vertical="center" wrapText="1"/>
    </xf>
    <xf numFmtId="0" fontId="8" fillId="5" borderId="9" xfId="10" applyFont="1" applyFill="1" applyBorder="1" applyAlignment="1">
      <alignment horizontal="center" vertical="center" wrapText="1"/>
    </xf>
    <xf numFmtId="0" fontId="8" fillId="5" borderId="10" xfId="10" applyFont="1" applyFill="1" applyBorder="1" applyAlignment="1">
      <alignment horizontal="center" vertical="center" wrapText="1"/>
    </xf>
    <xf numFmtId="49" fontId="10" fillId="2" borderId="1" xfId="10" applyNumberFormat="1" applyFont="1" applyFill="1" applyBorder="1" applyAlignment="1" applyProtection="1">
      <alignment horizontal="left" vertical="center"/>
    </xf>
    <xf numFmtId="49" fontId="9" fillId="2" borderId="2" xfId="10" applyNumberFormat="1" applyFont="1" applyFill="1" applyBorder="1" applyAlignment="1" applyProtection="1">
      <alignment horizontal="center" vertical="center"/>
    </xf>
    <xf numFmtId="49" fontId="10" fillId="2" borderId="9" xfId="10" applyNumberFormat="1" applyFont="1" applyFill="1" applyBorder="1" applyAlignment="1" applyProtection="1">
      <alignment horizontal="center" vertical="center"/>
    </xf>
    <xf numFmtId="0" fontId="11" fillId="0" borderId="3" xfId="10" applyFont="1" applyFill="1" applyBorder="1" applyAlignment="1" applyProtection="1">
      <alignment horizontal="center" vertical="center"/>
      <protection locked="0"/>
    </xf>
    <xf numFmtId="0" fontId="11" fillId="0" borderId="7" xfId="10" applyFont="1" applyFill="1" applyBorder="1" applyAlignment="1" applyProtection="1">
      <alignment horizontal="center" vertical="center"/>
      <protection locked="0"/>
    </xf>
    <xf numFmtId="0" fontId="11" fillId="0" borderId="4" xfId="10" applyFont="1" applyFill="1" applyBorder="1" applyAlignment="1" applyProtection="1">
      <alignment horizontal="center" vertical="center"/>
      <protection locked="0"/>
    </xf>
    <xf numFmtId="0" fontId="11" fillId="0" borderId="8" xfId="10" applyFont="1" applyFill="1" applyBorder="1" applyAlignment="1" applyProtection="1">
      <alignment horizontal="center" vertical="center"/>
      <protection locked="0"/>
    </xf>
    <xf numFmtId="49" fontId="9" fillId="2" borderId="10" xfId="10" applyNumberFormat="1" applyFont="1" applyFill="1" applyBorder="1" applyAlignment="1">
      <alignment horizontal="center" vertical="center" wrapText="1"/>
    </xf>
    <xf numFmtId="169" fontId="10" fillId="0" borderId="2" xfId="10" quotePrefix="1" applyNumberFormat="1" applyFont="1" applyFill="1" applyBorder="1" applyAlignment="1" applyProtection="1">
      <alignment horizontal="center" vertical="center" wrapText="1"/>
    </xf>
    <xf numFmtId="169" fontId="10" fillId="0" borderId="10" xfId="10" quotePrefix="1" applyNumberFormat="1" applyFont="1" applyFill="1" applyBorder="1" applyAlignment="1" applyProtection="1">
      <alignment horizontal="center" vertical="center" wrapText="1"/>
    </xf>
    <xf numFmtId="49" fontId="9" fillId="0" borderId="2" xfId="17" applyNumberFormat="1" applyFont="1" applyFill="1" applyBorder="1" applyAlignment="1" applyProtection="1">
      <alignment horizontal="center" vertical="center" wrapText="1"/>
    </xf>
    <xf numFmtId="49" fontId="10" fillId="0" borderId="10" xfId="17" applyNumberFormat="1" applyFont="1" applyFill="1" applyBorder="1" applyAlignment="1" applyProtection="1">
      <alignment horizontal="center" vertical="center" wrapText="1"/>
    </xf>
    <xf numFmtId="49" fontId="10" fillId="4" borderId="2" xfId="10" applyNumberFormat="1" applyFont="1" applyFill="1" applyBorder="1" applyAlignment="1" applyProtection="1">
      <alignment horizontal="left" vertical="center"/>
    </xf>
    <xf numFmtId="49" fontId="10" fillId="4" borderId="9" xfId="10" applyNumberFormat="1" applyFont="1" applyFill="1" applyBorder="1" applyAlignment="1" applyProtection="1">
      <alignment horizontal="left" vertical="center"/>
    </xf>
    <xf numFmtId="49" fontId="10" fillId="4" borderId="10" xfId="1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</cellXfs>
  <cellStyles count="22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Moeda" xfId="21" builtinId="4"/>
    <cellStyle name="Moeda 2" xfId="20"/>
    <cellStyle name="Normal" xfId="0" builtinId="0"/>
    <cellStyle name="Normal 2" xfId="10"/>
    <cellStyle name="Porcentagem" xfId="17" builtinId="5"/>
    <cellStyle name="Porcentagem 2" xfId="11"/>
    <cellStyle name="Result" xfId="12"/>
    <cellStyle name="Result2" xfId="13"/>
    <cellStyle name="Separador de milhares 2" xfId="15"/>
    <cellStyle name="Separador de milhares 2 2" xfId="19"/>
    <cellStyle name="Separador de milhares 4" xfId="16"/>
    <cellStyle name="Vírgula" xfId="14" builtinId="3"/>
    <cellStyle name="Vírgula 2" xfId="1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FFFF99"/>
      <color rgb="FFFF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66675</xdr:rowOff>
        </xdr:from>
        <xdr:to>
          <xdr:col>3</xdr:col>
          <xdr:colOff>371475</xdr:colOff>
          <xdr:row>0</xdr:row>
          <xdr:rowOff>923925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104775</xdr:rowOff>
        </xdr:from>
        <xdr:to>
          <xdr:col>3</xdr:col>
          <xdr:colOff>390525</xdr:colOff>
          <xdr:row>0</xdr:row>
          <xdr:rowOff>962025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C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257175</xdr:rowOff>
    </xdr:from>
    <xdr:to>
      <xdr:col>2</xdr:col>
      <xdr:colOff>971550</xdr:colOff>
      <xdr:row>1</xdr:row>
      <xdr:rowOff>1100266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33375"/>
          <a:ext cx="2114550" cy="843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"/>
  <sheetViews>
    <sheetView showGridLines="0" tabSelected="1" zoomScaleSheetLayoutView="50" workbookViewId="0">
      <selection activeCell="J7" sqref="J7:J10"/>
    </sheetView>
  </sheetViews>
  <sheetFormatPr defaultColWidth="9" defaultRowHeight="12.75" outlineLevelRow="1"/>
  <cols>
    <col min="1" max="1" width="4.875" style="22" bestFit="1" customWidth="1"/>
    <col min="2" max="2" width="8.625" style="22" bestFit="1" customWidth="1"/>
    <col min="3" max="3" width="6.25" style="22" bestFit="1" customWidth="1"/>
    <col min="4" max="4" width="27" style="4" customWidth="1"/>
    <col min="5" max="5" width="5.5" style="4" customWidth="1"/>
    <col min="6" max="6" width="8.375" style="23" bestFit="1" customWidth="1"/>
    <col min="7" max="7" width="11.25" style="23" bestFit="1" customWidth="1"/>
    <col min="8" max="8" width="11.25" style="4" bestFit="1" customWidth="1"/>
    <col min="9" max="9" width="11.5" style="4" bestFit="1" customWidth="1"/>
    <col min="10" max="11" width="9" style="4"/>
    <col min="12" max="12" width="13.875" style="4" bestFit="1" customWidth="1"/>
    <col min="13" max="16384" width="9" style="4"/>
  </cols>
  <sheetData>
    <row r="1" spans="1:12" ht="77.25" customHeight="1">
      <c r="A1" s="2"/>
      <c r="B1" s="3"/>
      <c r="C1" s="3"/>
      <c r="D1" s="138" t="s">
        <v>168</v>
      </c>
      <c r="E1" s="139"/>
      <c r="F1" s="139"/>
      <c r="G1" s="139"/>
      <c r="H1" s="139"/>
      <c r="I1" s="139"/>
      <c r="J1" s="133" t="s">
        <v>218</v>
      </c>
      <c r="K1" s="134"/>
      <c r="L1" s="134"/>
    </row>
    <row r="2" spans="1:12" ht="15">
      <c r="A2" s="5"/>
      <c r="B2" s="6"/>
      <c r="C2" s="6"/>
      <c r="D2" s="7" t="s">
        <v>50</v>
      </c>
      <c r="E2" s="140">
        <v>43344</v>
      </c>
      <c r="F2" s="141"/>
      <c r="G2" s="8"/>
      <c r="H2" s="8"/>
      <c r="I2" s="46"/>
      <c r="J2" s="134"/>
      <c r="K2" s="134"/>
      <c r="L2" s="134"/>
    </row>
    <row r="3" spans="1:12" ht="15">
      <c r="A3" s="9"/>
      <c r="B3" s="10"/>
      <c r="C3" s="10"/>
      <c r="D3" s="11" t="s">
        <v>51</v>
      </c>
      <c r="E3" s="142" t="s">
        <v>199</v>
      </c>
      <c r="F3" s="143"/>
      <c r="G3" s="8"/>
      <c r="H3" s="8"/>
      <c r="I3" s="46"/>
      <c r="J3" s="134"/>
      <c r="K3" s="134"/>
      <c r="L3" s="134"/>
    </row>
    <row r="4" spans="1:12" ht="44.25" customHeight="1">
      <c r="A4" s="12" t="s">
        <v>1</v>
      </c>
      <c r="B4" s="12" t="s">
        <v>2</v>
      </c>
      <c r="C4" s="12" t="s">
        <v>3</v>
      </c>
      <c r="D4" s="12" t="s">
        <v>78</v>
      </c>
      <c r="E4" s="12" t="s">
        <v>4</v>
      </c>
      <c r="F4" s="13" t="s">
        <v>5</v>
      </c>
      <c r="G4" s="14" t="s">
        <v>79</v>
      </c>
      <c r="H4" s="14" t="s">
        <v>30</v>
      </c>
      <c r="I4" s="15" t="s">
        <v>6</v>
      </c>
      <c r="J4" s="51" t="s">
        <v>79</v>
      </c>
      <c r="K4" s="51" t="s">
        <v>30</v>
      </c>
      <c r="L4" s="52" t="s">
        <v>6</v>
      </c>
    </row>
    <row r="5" spans="1:12" ht="64.5" customHeight="1">
      <c r="A5" s="144" t="s">
        <v>80</v>
      </c>
      <c r="B5" s="144"/>
      <c r="C5" s="144"/>
      <c r="D5" s="148" t="s">
        <v>137</v>
      </c>
      <c r="E5" s="149"/>
      <c r="F5" s="150"/>
      <c r="G5" s="26"/>
      <c r="H5" s="27"/>
      <c r="I5" s="27"/>
      <c r="J5" s="53"/>
      <c r="K5" s="54"/>
      <c r="L5" s="54"/>
    </row>
    <row r="6" spans="1:12" ht="18.75" customHeight="1">
      <c r="A6" s="16" t="s">
        <v>82</v>
      </c>
      <c r="B6" s="145" t="s">
        <v>52</v>
      </c>
      <c r="C6" s="146"/>
      <c r="D6" s="147"/>
      <c r="E6" s="16"/>
      <c r="F6" s="17"/>
      <c r="G6" s="18"/>
      <c r="H6" s="19"/>
      <c r="I6" s="20"/>
      <c r="J6" s="18"/>
      <c r="K6" s="19"/>
      <c r="L6" s="20"/>
    </row>
    <row r="7" spans="1:12" ht="70.5" customHeight="1" outlineLevel="1">
      <c r="A7" s="42" t="s">
        <v>93</v>
      </c>
      <c r="B7" s="55">
        <v>72215</v>
      </c>
      <c r="C7" s="56" t="s">
        <v>11</v>
      </c>
      <c r="D7" s="43" t="s">
        <v>95</v>
      </c>
      <c r="E7" s="55" t="s">
        <v>48</v>
      </c>
      <c r="F7" s="57">
        <v>1.44</v>
      </c>
      <c r="G7" s="58">
        <v>54.05</v>
      </c>
      <c r="H7" s="59">
        <f>G7*1.2251</f>
        <v>66.216655000000003</v>
      </c>
      <c r="I7" s="60">
        <f t="shared" ref="I7:I70" si="0">F7*H7</f>
        <v>95.351983200000006</v>
      </c>
      <c r="J7" s="94"/>
      <c r="K7" s="95">
        <f>J7*1.2251</f>
        <v>0</v>
      </c>
      <c r="L7" s="95">
        <f>K7*F7</f>
        <v>0</v>
      </c>
    </row>
    <row r="8" spans="1:12" ht="30" outlineLevel="1">
      <c r="A8" s="42" t="s">
        <v>38</v>
      </c>
      <c r="B8" s="45">
        <v>97644</v>
      </c>
      <c r="C8" s="45" t="s">
        <v>11</v>
      </c>
      <c r="D8" s="43" t="s">
        <v>155</v>
      </c>
      <c r="E8" s="42" t="s">
        <v>53</v>
      </c>
      <c r="F8" s="57">
        <v>48.07</v>
      </c>
      <c r="G8" s="58">
        <v>8.7899999999999991</v>
      </c>
      <c r="H8" s="59">
        <f t="shared" ref="H8:H71" si="1">G8*1.2251</f>
        <v>10.768628999999999</v>
      </c>
      <c r="I8" s="60">
        <f t="shared" si="0"/>
        <v>517.64799602999994</v>
      </c>
      <c r="J8" s="94"/>
      <c r="K8" s="95">
        <f t="shared" ref="K8:K71" si="2">J8*1.2251</f>
        <v>0</v>
      </c>
      <c r="L8" s="95">
        <f t="shared" ref="L8:L71" si="3">K8*F8</f>
        <v>0</v>
      </c>
    </row>
    <row r="9" spans="1:12" ht="57.75" customHeight="1" outlineLevel="1">
      <c r="A9" s="42" t="s">
        <v>23</v>
      </c>
      <c r="B9" s="45">
        <v>97663</v>
      </c>
      <c r="C9" s="45" t="s">
        <v>11</v>
      </c>
      <c r="D9" s="43" t="s">
        <v>112</v>
      </c>
      <c r="E9" s="42" t="s">
        <v>59</v>
      </c>
      <c r="F9" s="57">
        <v>8</v>
      </c>
      <c r="G9" s="58">
        <v>11.74</v>
      </c>
      <c r="H9" s="59">
        <f t="shared" si="1"/>
        <v>14.382674000000002</v>
      </c>
      <c r="I9" s="60">
        <f t="shared" si="0"/>
        <v>115.06139200000001</v>
      </c>
      <c r="J9" s="94"/>
      <c r="K9" s="95">
        <f t="shared" si="2"/>
        <v>0</v>
      </c>
      <c r="L9" s="95">
        <f t="shared" si="3"/>
        <v>0</v>
      </c>
    </row>
    <row r="10" spans="1:12" ht="45" outlineLevel="1">
      <c r="A10" s="42" t="s">
        <v>24</v>
      </c>
      <c r="B10" s="45">
        <v>97633</v>
      </c>
      <c r="C10" s="45" t="s">
        <v>11</v>
      </c>
      <c r="D10" s="43" t="s">
        <v>113</v>
      </c>
      <c r="E10" s="42" t="s">
        <v>53</v>
      </c>
      <c r="F10" s="57">
        <v>78.8</v>
      </c>
      <c r="G10" s="58">
        <v>21.97</v>
      </c>
      <c r="H10" s="59">
        <f t="shared" si="1"/>
        <v>26.915447</v>
      </c>
      <c r="I10" s="60">
        <f t="shared" si="0"/>
        <v>2120.9372235999999</v>
      </c>
      <c r="J10" s="94"/>
      <c r="K10" s="95">
        <f t="shared" si="2"/>
        <v>0</v>
      </c>
      <c r="L10" s="95">
        <f t="shared" si="3"/>
        <v>0</v>
      </c>
    </row>
    <row r="11" spans="1:12" ht="61.5" customHeight="1" outlineLevel="1">
      <c r="A11" s="42" t="s">
        <v>25</v>
      </c>
      <c r="B11" s="45">
        <v>97634</v>
      </c>
      <c r="C11" s="45" t="s">
        <v>11</v>
      </c>
      <c r="D11" s="43" t="s">
        <v>115</v>
      </c>
      <c r="E11" s="42" t="s">
        <v>53</v>
      </c>
      <c r="F11" s="57">
        <v>20.8</v>
      </c>
      <c r="G11" s="58">
        <v>12.19</v>
      </c>
      <c r="H11" s="59">
        <f t="shared" si="1"/>
        <v>14.933969000000001</v>
      </c>
      <c r="I11" s="60">
        <f t="shared" si="0"/>
        <v>310.62655520000004</v>
      </c>
      <c r="J11" s="94"/>
      <c r="K11" s="95">
        <f t="shared" si="2"/>
        <v>0</v>
      </c>
      <c r="L11" s="95">
        <f t="shared" si="3"/>
        <v>0</v>
      </c>
    </row>
    <row r="12" spans="1:12" ht="61.5" customHeight="1" outlineLevel="1">
      <c r="A12" s="42" t="s">
        <v>26</v>
      </c>
      <c r="B12" s="45">
        <v>5765</v>
      </c>
      <c r="C12" s="45" t="s">
        <v>11</v>
      </c>
      <c r="D12" s="43" t="s">
        <v>127</v>
      </c>
      <c r="E12" s="42" t="s">
        <v>128</v>
      </c>
      <c r="F12" s="61">
        <v>4</v>
      </c>
      <c r="G12" s="57">
        <v>26.98</v>
      </c>
      <c r="H12" s="59">
        <f t="shared" si="1"/>
        <v>33.053198000000002</v>
      </c>
      <c r="I12" s="60">
        <f t="shared" si="0"/>
        <v>132.21279200000001</v>
      </c>
      <c r="J12" s="96"/>
      <c r="K12" s="95">
        <f t="shared" si="2"/>
        <v>0</v>
      </c>
      <c r="L12" s="95">
        <f t="shared" si="3"/>
        <v>0</v>
      </c>
    </row>
    <row r="13" spans="1:12" ht="45" outlineLevel="1">
      <c r="A13" s="42" t="s">
        <v>44</v>
      </c>
      <c r="B13" s="45">
        <v>97631</v>
      </c>
      <c r="C13" s="45" t="s">
        <v>11</v>
      </c>
      <c r="D13" s="43" t="s">
        <v>114</v>
      </c>
      <c r="E13" s="42" t="s">
        <v>53</v>
      </c>
      <c r="F13" s="57">
        <v>199.28</v>
      </c>
      <c r="G13" s="58">
        <v>3.16</v>
      </c>
      <c r="H13" s="59">
        <f t="shared" si="1"/>
        <v>3.8713160000000002</v>
      </c>
      <c r="I13" s="60">
        <f t="shared" si="0"/>
        <v>771.47585248000007</v>
      </c>
      <c r="J13" s="94"/>
      <c r="K13" s="95">
        <f t="shared" si="2"/>
        <v>0</v>
      </c>
      <c r="L13" s="95">
        <f t="shared" si="3"/>
        <v>0</v>
      </c>
    </row>
    <row r="14" spans="1:12" ht="50.25" customHeight="1" outlineLevel="1">
      <c r="A14" s="42" t="s">
        <v>45</v>
      </c>
      <c r="B14" s="45">
        <v>97641</v>
      </c>
      <c r="C14" s="45" t="s">
        <v>11</v>
      </c>
      <c r="D14" s="43" t="s">
        <v>196</v>
      </c>
      <c r="E14" s="42" t="s">
        <v>12</v>
      </c>
      <c r="F14" s="57">
        <v>8</v>
      </c>
      <c r="G14" s="58">
        <v>4.76</v>
      </c>
      <c r="H14" s="59">
        <f t="shared" si="1"/>
        <v>5.8314760000000003</v>
      </c>
      <c r="I14" s="60">
        <f t="shared" si="0"/>
        <v>46.651808000000003</v>
      </c>
      <c r="J14" s="94"/>
      <c r="K14" s="95">
        <f t="shared" si="2"/>
        <v>0</v>
      </c>
      <c r="L14" s="95">
        <f t="shared" si="3"/>
        <v>0</v>
      </c>
    </row>
    <row r="15" spans="1:12" ht="61.5" customHeight="1" outlineLevel="1">
      <c r="A15" s="42" t="s">
        <v>46</v>
      </c>
      <c r="B15" s="62">
        <v>72897</v>
      </c>
      <c r="C15" s="62" t="s">
        <v>11</v>
      </c>
      <c r="D15" s="63" t="s">
        <v>148</v>
      </c>
      <c r="E15" s="62" t="s">
        <v>48</v>
      </c>
      <c r="F15" s="64">
        <v>6</v>
      </c>
      <c r="G15" s="65">
        <v>23.36</v>
      </c>
      <c r="H15" s="59">
        <f t="shared" si="1"/>
        <v>28.618336000000003</v>
      </c>
      <c r="I15" s="60">
        <f t="shared" si="0"/>
        <v>171.71001600000002</v>
      </c>
      <c r="J15" s="97"/>
      <c r="K15" s="95">
        <f t="shared" si="2"/>
        <v>0</v>
      </c>
      <c r="L15" s="95">
        <f t="shared" si="3"/>
        <v>0</v>
      </c>
    </row>
    <row r="16" spans="1:12" ht="61.5" customHeight="1" outlineLevel="1">
      <c r="A16" s="42" t="s">
        <v>195</v>
      </c>
      <c r="B16" s="62">
        <v>72900</v>
      </c>
      <c r="C16" s="62" t="s">
        <v>11</v>
      </c>
      <c r="D16" s="63" t="s">
        <v>149</v>
      </c>
      <c r="E16" s="62" t="s">
        <v>84</v>
      </c>
      <c r="F16" s="64">
        <v>6</v>
      </c>
      <c r="G16" s="65">
        <v>6.06</v>
      </c>
      <c r="H16" s="59">
        <f t="shared" si="1"/>
        <v>7.4241060000000001</v>
      </c>
      <c r="I16" s="60">
        <f t="shared" si="0"/>
        <v>44.544635999999997</v>
      </c>
      <c r="J16" s="97"/>
      <c r="K16" s="95">
        <f t="shared" si="2"/>
        <v>0</v>
      </c>
      <c r="L16" s="95">
        <f t="shared" si="3"/>
        <v>0</v>
      </c>
    </row>
    <row r="17" spans="1:12" ht="23.25" customHeight="1" outlineLevel="1">
      <c r="A17" s="66">
        <v>2</v>
      </c>
      <c r="B17" s="67"/>
      <c r="C17" s="67"/>
      <c r="D17" s="68" t="s">
        <v>118</v>
      </c>
      <c r="E17" s="69"/>
      <c r="F17" s="70"/>
      <c r="G17" s="70"/>
      <c r="H17" s="71"/>
      <c r="I17" s="71"/>
      <c r="J17" s="98"/>
      <c r="K17" s="99"/>
      <c r="L17" s="99"/>
    </row>
    <row r="18" spans="1:12" ht="120" outlineLevel="1">
      <c r="A18" s="62" t="s">
        <v>8</v>
      </c>
      <c r="B18" s="62">
        <v>87472</v>
      </c>
      <c r="C18" s="62" t="s">
        <v>11</v>
      </c>
      <c r="D18" s="63" t="s">
        <v>142</v>
      </c>
      <c r="E18" s="62" t="s">
        <v>12</v>
      </c>
      <c r="F18" s="64">
        <v>3.2</v>
      </c>
      <c r="G18" s="65">
        <v>41.24</v>
      </c>
      <c r="H18" s="59">
        <f t="shared" si="1"/>
        <v>50.523124000000003</v>
      </c>
      <c r="I18" s="60">
        <f t="shared" si="0"/>
        <v>161.67399680000003</v>
      </c>
      <c r="J18" s="97"/>
      <c r="K18" s="95">
        <f t="shared" si="2"/>
        <v>0</v>
      </c>
      <c r="L18" s="95">
        <f t="shared" si="3"/>
        <v>0</v>
      </c>
    </row>
    <row r="19" spans="1:12" ht="24" customHeight="1" outlineLevel="1">
      <c r="A19" s="72">
        <v>3</v>
      </c>
      <c r="B19" s="73"/>
      <c r="C19" s="73"/>
      <c r="D19" s="74" t="s">
        <v>111</v>
      </c>
      <c r="E19" s="75"/>
      <c r="F19" s="76"/>
      <c r="G19" s="77"/>
      <c r="H19" s="71">
        <f t="shared" si="1"/>
        <v>0</v>
      </c>
      <c r="I19" s="71">
        <f t="shared" si="0"/>
        <v>0</v>
      </c>
      <c r="J19" s="100"/>
      <c r="K19" s="99">
        <f t="shared" si="2"/>
        <v>0</v>
      </c>
      <c r="L19" s="99">
        <f t="shared" si="3"/>
        <v>0</v>
      </c>
    </row>
    <row r="20" spans="1:12" ht="90" customHeight="1" outlineLevel="1">
      <c r="A20" s="42" t="s">
        <v>9</v>
      </c>
      <c r="B20" s="78">
        <v>87878</v>
      </c>
      <c r="C20" s="78" t="s">
        <v>11</v>
      </c>
      <c r="D20" s="79" t="s">
        <v>71</v>
      </c>
      <c r="E20" s="55" t="s">
        <v>61</v>
      </c>
      <c r="F20" s="57">
        <v>134</v>
      </c>
      <c r="G20" s="58">
        <v>3.9</v>
      </c>
      <c r="H20" s="59">
        <f t="shared" si="1"/>
        <v>4.7778900000000002</v>
      </c>
      <c r="I20" s="60">
        <f t="shared" si="0"/>
        <v>640.23725999999999</v>
      </c>
      <c r="J20" s="94"/>
      <c r="K20" s="95">
        <f t="shared" si="2"/>
        <v>0</v>
      </c>
      <c r="L20" s="95">
        <f t="shared" si="3"/>
        <v>0</v>
      </c>
    </row>
    <row r="21" spans="1:12" ht="135" outlineLevel="1">
      <c r="A21" s="42" t="s">
        <v>18</v>
      </c>
      <c r="B21" s="78">
        <v>87554</v>
      </c>
      <c r="C21" s="78" t="s">
        <v>11</v>
      </c>
      <c r="D21" s="43" t="s">
        <v>124</v>
      </c>
      <c r="E21" s="55" t="s">
        <v>60</v>
      </c>
      <c r="F21" s="57">
        <v>105.2</v>
      </c>
      <c r="G21" s="58">
        <v>17.670000000000002</v>
      </c>
      <c r="H21" s="59">
        <f t="shared" si="1"/>
        <v>21.647517000000004</v>
      </c>
      <c r="I21" s="60">
        <f t="shared" si="0"/>
        <v>2277.3187884000004</v>
      </c>
      <c r="J21" s="94"/>
      <c r="K21" s="95">
        <f t="shared" si="2"/>
        <v>0</v>
      </c>
      <c r="L21" s="95">
        <f t="shared" si="3"/>
        <v>0</v>
      </c>
    </row>
    <row r="22" spans="1:12" ht="103.5" customHeight="1" outlineLevel="1">
      <c r="A22" s="42" t="s">
        <v>54</v>
      </c>
      <c r="B22" s="78">
        <v>93393</v>
      </c>
      <c r="C22" s="78" t="s">
        <v>11</v>
      </c>
      <c r="D22" s="79" t="s">
        <v>107</v>
      </c>
      <c r="E22" s="55" t="s">
        <v>41</v>
      </c>
      <c r="F22" s="57">
        <v>105.2</v>
      </c>
      <c r="G22" s="58">
        <v>39.61</v>
      </c>
      <c r="H22" s="59">
        <f t="shared" si="1"/>
        <v>48.526211000000004</v>
      </c>
      <c r="I22" s="60">
        <f t="shared" si="0"/>
        <v>5104.9573972000007</v>
      </c>
      <c r="J22" s="94"/>
      <c r="K22" s="95">
        <f t="shared" si="2"/>
        <v>0</v>
      </c>
      <c r="L22" s="95">
        <f t="shared" si="3"/>
        <v>0</v>
      </c>
    </row>
    <row r="23" spans="1:12" ht="106.5" customHeight="1" outlineLevel="1">
      <c r="A23" s="42" t="s">
        <v>120</v>
      </c>
      <c r="B23" s="78">
        <v>87530</v>
      </c>
      <c r="C23" s="78" t="s">
        <v>11</v>
      </c>
      <c r="D23" s="43" t="s">
        <v>117</v>
      </c>
      <c r="E23" s="55" t="s">
        <v>53</v>
      </c>
      <c r="F23" s="57">
        <v>80.16</v>
      </c>
      <c r="G23" s="58">
        <v>35.1</v>
      </c>
      <c r="H23" s="59">
        <f t="shared" si="1"/>
        <v>43.001010000000008</v>
      </c>
      <c r="I23" s="60">
        <f t="shared" si="0"/>
        <v>3446.9609616000007</v>
      </c>
      <c r="J23" s="94"/>
      <c r="K23" s="95">
        <f t="shared" si="2"/>
        <v>0</v>
      </c>
      <c r="L23" s="95">
        <f t="shared" si="3"/>
        <v>0</v>
      </c>
    </row>
    <row r="24" spans="1:12" ht="18.75" customHeight="1" outlineLevel="1">
      <c r="A24" s="66">
        <v>4</v>
      </c>
      <c r="B24" s="80"/>
      <c r="C24" s="80"/>
      <c r="D24" s="68" t="s">
        <v>122</v>
      </c>
      <c r="E24" s="66"/>
      <c r="F24" s="81"/>
      <c r="G24" s="82"/>
      <c r="H24" s="71"/>
      <c r="I24" s="71"/>
      <c r="J24" s="101"/>
      <c r="K24" s="99"/>
      <c r="L24" s="99"/>
    </row>
    <row r="25" spans="1:12" ht="90" outlineLevel="1">
      <c r="A25" s="42" t="s">
        <v>10</v>
      </c>
      <c r="B25" s="78">
        <v>87881</v>
      </c>
      <c r="C25" s="83" t="s">
        <v>11</v>
      </c>
      <c r="D25" s="43" t="s">
        <v>116</v>
      </c>
      <c r="E25" s="42" t="s">
        <v>53</v>
      </c>
      <c r="F25" s="57">
        <v>157.41</v>
      </c>
      <c r="G25" s="58">
        <v>4.0999999999999996</v>
      </c>
      <c r="H25" s="59">
        <f t="shared" si="1"/>
        <v>5.0229099999999995</v>
      </c>
      <c r="I25" s="60">
        <f t="shared" si="0"/>
        <v>790.65626309999993</v>
      </c>
      <c r="J25" s="94"/>
      <c r="K25" s="95">
        <f t="shared" si="2"/>
        <v>0</v>
      </c>
      <c r="L25" s="95">
        <f t="shared" si="3"/>
        <v>0</v>
      </c>
    </row>
    <row r="26" spans="1:12" ht="75" outlineLevel="1">
      <c r="A26" s="42" t="s">
        <v>13</v>
      </c>
      <c r="B26" s="78">
        <v>87332</v>
      </c>
      <c r="C26" s="83" t="s">
        <v>11</v>
      </c>
      <c r="D26" s="43" t="s">
        <v>140</v>
      </c>
      <c r="E26" s="42" t="s">
        <v>84</v>
      </c>
      <c r="F26" s="44">
        <v>3.14</v>
      </c>
      <c r="G26" s="58">
        <v>351.6</v>
      </c>
      <c r="H26" s="59">
        <f t="shared" si="1"/>
        <v>430.74516000000006</v>
      </c>
      <c r="I26" s="60">
        <f t="shared" si="0"/>
        <v>1352.5398024000003</v>
      </c>
      <c r="J26" s="94"/>
      <c r="K26" s="95">
        <f t="shared" si="2"/>
        <v>0</v>
      </c>
      <c r="L26" s="95">
        <f t="shared" si="3"/>
        <v>0</v>
      </c>
    </row>
    <row r="27" spans="1:12" ht="75" outlineLevel="1">
      <c r="A27" s="42" t="s">
        <v>14</v>
      </c>
      <c r="B27" s="78">
        <v>96116</v>
      </c>
      <c r="C27" s="83" t="s">
        <v>11</v>
      </c>
      <c r="D27" s="43" t="s">
        <v>123</v>
      </c>
      <c r="E27" s="42" t="s">
        <v>53</v>
      </c>
      <c r="F27" s="57">
        <v>55.77</v>
      </c>
      <c r="G27" s="58">
        <v>43.62</v>
      </c>
      <c r="H27" s="59">
        <f t="shared" si="1"/>
        <v>53.438862</v>
      </c>
      <c r="I27" s="60">
        <f t="shared" si="0"/>
        <v>2980.2853337400002</v>
      </c>
      <c r="J27" s="94"/>
      <c r="K27" s="95">
        <f t="shared" si="2"/>
        <v>0</v>
      </c>
      <c r="L27" s="95">
        <f t="shared" si="3"/>
        <v>0</v>
      </c>
    </row>
    <row r="28" spans="1:12" ht="90" outlineLevel="1">
      <c r="A28" s="42" t="s">
        <v>138</v>
      </c>
      <c r="B28" s="78">
        <v>84874</v>
      </c>
      <c r="C28" s="83" t="s">
        <v>11</v>
      </c>
      <c r="D28" s="43" t="s">
        <v>126</v>
      </c>
      <c r="E28" s="42" t="s">
        <v>4</v>
      </c>
      <c r="F28" s="57">
        <v>1</v>
      </c>
      <c r="G28" s="58">
        <v>192.89</v>
      </c>
      <c r="H28" s="59">
        <f t="shared" si="1"/>
        <v>236.309539</v>
      </c>
      <c r="I28" s="60">
        <f t="shared" si="0"/>
        <v>236.309539</v>
      </c>
      <c r="J28" s="94"/>
      <c r="K28" s="95">
        <f t="shared" si="2"/>
        <v>0</v>
      </c>
      <c r="L28" s="95">
        <f t="shared" si="3"/>
        <v>0</v>
      </c>
    </row>
    <row r="29" spans="1:12" ht="51.75" customHeight="1" outlineLevel="1">
      <c r="A29" s="42" t="s">
        <v>198</v>
      </c>
      <c r="B29" s="78">
        <v>94213</v>
      </c>
      <c r="C29" s="83" t="s">
        <v>11</v>
      </c>
      <c r="D29" s="43" t="s">
        <v>197</v>
      </c>
      <c r="E29" s="42" t="s">
        <v>53</v>
      </c>
      <c r="F29" s="57">
        <v>20</v>
      </c>
      <c r="G29" s="58">
        <v>40.21</v>
      </c>
      <c r="H29" s="59">
        <f t="shared" si="1"/>
        <v>49.261271000000001</v>
      </c>
      <c r="I29" s="60">
        <f t="shared" si="0"/>
        <v>985.22541999999999</v>
      </c>
      <c r="J29" s="94"/>
      <c r="K29" s="95">
        <f t="shared" si="2"/>
        <v>0</v>
      </c>
      <c r="L29" s="95">
        <f t="shared" si="3"/>
        <v>0</v>
      </c>
    </row>
    <row r="30" spans="1:12" ht="23.25" customHeight="1" outlineLevel="1">
      <c r="A30" s="66">
        <v>5</v>
      </c>
      <c r="B30" s="80"/>
      <c r="C30" s="80"/>
      <c r="D30" s="84" t="s">
        <v>106</v>
      </c>
      <c r="E30" s="66"/>
      <c r="F30" s="81"/>
      <c r="G30" s="82"/>
      <c r="H30" s="71"/>
      <c r="I30" s="71"/>
      <c r="J30" s="101"/>
      <c r="K30" s="99"/>
      <c r="L30" s="99"/>
    </row>
    <row r="31" spans="1:12" ht="55.5" customHeight="1" outlineLevel="1">
      <c r="A31" s="42" t="s">
        <v>15</v>
      </c>
      <c r="B31" s="78">
        <v>90446</v>
      </c>
      <c r="C31" s="78" t="s">
        <v>11</v>
      </c>
      <c r="D31" s="43" t="s">
        <v>125</v>
      </c>
      <c r="E31" s="42" t="s">
        <v>47</v>
      </c>
      <c r="F31" s="57">
        <v>3.5</v>
      </c>
      <c r="G31" s="58">
        <v>32.46</v>
      </c>
      <c r="H31" s="59">
        <f t="shared" si="1"/>
        <v>39.766746000000005</v>
      </c>
      <c r="I31" s="60">
        <f t="shared" si="0"/>
        <v>139.18361100000001</v>
      </c>
      <c r="J31" s="94"/>
      <c r="K31" s="95">
        <f t="shared" si="2"/>
        <v>0</v>
      </c>
      <c r="L31" s="95">
        <f t="shared" si="3"/>
        <v>0</v>
      </c>
    </row>
    <row r="32" spans="1:12" ht="91.5" customHeight="1" outlineLevel="1">
      <c r="A32" s="42" t="s">
        <v>55</v>
      </c>
      <c r="B32" s="78">
        <v>87682</v>
      </c>
      <c r="C32" s="78" t="s">
        <v>11</v>
      </c>
      <c r="D32" s="43" t="s">
        <v>156</v>
      </c>
      <c r="E32" s="55" t="s">
        <v>53</v>
      </c>
      <c r="F32" s="57">
        <v>24.29</v>
      </c>
      <c r="G32" s="58">
        <v>36.82</v>
      </c>
      <c r="H32" s="59">
        <f t="shared" si="1"/>
        <v>45.108182000000006</v>
      </c>
      <c r="I32" s="60">
        <f t="shared" si="0"/>
        <v>1095.67774078</v>
      </c>
      <c r="J32" s="94"/>
      <c r="K32" s="95">
        <f t="shared" si="2"/>
        <v>0</v>
      </c>
      <c r="L32" s="95">
        <f t="shared" si="3"/>
        <v>0</v>
      </c>
    </row>
    <row r="33" spans="1:12" ht="91.5" customHeight="1" outlineLevel="1">
      <c r="A33" s="42" t="s">
        <v>56</v>
      </c>
      <c r="B33" s="78">
        <v>93391</v>
      </c>
      <c r="C33" s="78" t="s">
        <v>11</v>
      </c>
      <c r="D33" s="79" t="s">
        <v>96</v>
      </c>
      <c r="E33" s="55" t="s">
        <v>41</v>
      </c>
      <c r="F33" s="57">
        <v>20.79</v>
      </c>
      <c r="G33" s="58">
        <v>33.86</v>
      </c>
      <c r="H33" s="59">
        <f t="shared" si="1"/>
        <v>41.481886000000003</v>
      </c>
      <c r="I33" s="60">
        <f t="shared" si="0"/>
        <v>862.40840994000007</v>
      </c>
      <c r="J33" s="94"/>
      <c r="K33" s="95">
        <f t="shared" si="2"/>
        <v>0</v>
      </c>
      <c r="L33" s="95">
        <f t="shared" si="3"/>
        <v>0</v>
      </c>
    </row>
    <row r="34" spans="1:12" ht="18.75" customHeight="1" outlineLevel="1">
      <c r="A34" s="66">
        <v>6</v>
      </c>
      <c r="B34" s="80"/>
      <c r="C34" s="80"/>
      <c r="D34" s="84" t="s">
        <v>62</v>
      </c>
      <c r="E34" s="85"/>
      <c r="F34" s="86"/>
      <c r="G34" s="87"/>
      <c r="H34" s="71"/>
      <c r="I34" s="71"/>
      <c r="J34" s="100"/>
      <c r="K34" s="99"/>
      <c r="L34" s="99"/>
    </row>
    <row r="35" spans="1:12" ht="78" customHeight="1" outlineLevel="1">
      <c r="A35" s="42" t="s">
        <v>16</v>
      </c>
      <c r="B35" s="78">
        <v>89495</v>
      </c>
      <c r="C35" s="78" t="s">
        <v>11</v>
      </c>
      <c r="D35" s="79" t="s">
        <v>72</v>
      </c>
      <c r="E35" s="55" t="s">
        <v>7</v>
      </c>
      <c r="F35" s="57">
        <v>4</v>
      </c>
      <c r="G35" s="58">
        <v>9.33</v>
      </c>
      <c r="H35" s="59">
        <f t="shared" si="1"/>
        <v>11.430183000000001</v>
      </c>
      <c r="I35" s="60">
        <f t="shared" si="0"/>
        <v>45.720732000000005</v>
      </c>
      <c r="J35" s="94"/>
      <c r="K35" s="95">
        <f t="shared" si="2"/>
        <v>0</v>
      </c>
      <c r="L35" s="95">
        <f t="shared" si="3"/>
        <v>0</v>
      </c>
    </row>
    <row r="36" spans="1:12" ht="94.5" customHeight="1" outlineLevel="1">
      <c r="A36" s="42" t="s">
        <v>27</v>
      </c>
      <c r="B36" s="78">
        <v>90709</v>
      </c>
      <c r="C36" s="78" t="s">
        <v>11</v>
      </c>
      <c r="D36" s="79" t="s">
        <v>35</v>
      </c>
      <c r="E36" s="55" t="s">
        <v>17</v>
      </c>
      <c r="F36" s="57">
        <v>12</v>
      </c>
      <c r="G36" s="58">
        <v>21.38</v>
      </c>
      <c r="H36" s="59">
        <f t="shared" si="1"/>
        <v>26.192637999999999</v>
      </c>
      <c r="I36" s="60">
        <f t="shared" si="0"/>
        <v>314.31165599999997</v>
      </c>
      <c r="J36" s="94"/>
      <c r="K36" s="95">
        <f t="shared" si="2"/>
        <v>0</v>
      </c>
      <c r="L36" s="95">
        <f t="shared" si="3"/>
        <v>0</v>
      </c>
    </row>
    <row r="37" spans="1:12" ht="90" outlineLevel="1">
      <c r="A37" s="42" t="s">
        <v>29</v>
      </c>
      <c r="B37" s="78">
        <v>89711</v>
      </c>
      <c r="C37" s="78" t="s">
        <v>11</v>
      </c>
      <c r="D37" s="79" t="s">
        <v>36</v>
      </c>
      <c r="E37" s="55" t="s">
        <v>17</v>
      </c>
      <c r="F37" s="57">
        <v>18</v>
      </c>
      <c r="G37" s="58">
        <v>17.68</v>
      </c>
      <c r="H37" s="59">
        <f t="shared" si="1"/>
        <v>21.659768</v>
      </c>
      <c r="I37" s="60">
        <f t="shared" si="0"/>
        <v>389.87582399999997</v>
      </c>
      <c r="J37" s="94"/>
      <c r="K37" s="95">
        <f t="shared" si="2"/>
        <v>0</v>
      </c>
      <c r="L37" s="95">
        <f t="shared" si="3"/>
        <v>0</v>
      </c>
    </row>
    <row r="38" spans="1:12" ht="90" outlineLevel="1">
      <c r="A38" s="42" t="s">
        <v>39</v>
      </c>
      <c r="B38" s="78">
        <v>89712</v>
      </c>
      <c r="C38" s="78" t="s">
        <v>11</v>
      </c>
      <c r="D38" s="79" t="s">
        <v>81</v>
      </c>
      <c r="E38" s="55" t="s">
        <v>17</v>
      </c>
      <c r="F38" s="57">
        <v>12</v>
      </c>
      <c r="G38" s="58">
        <v>25.09</v>
      </c>
      <c r="H38" s="59">
        <f t="shared" si="1"/>
        <v>30.737759</v>
      </c>
      <c r="I38" s="60">
        <f t="shared" si="0"/>
        <v>368.85310800000002</v>
      </c>
      <c r="J38" s="94"/>
      <c r="K38" s="95">
        <f t="shared" si="2"/>
        <v>0</v>
      </c>
      <c r="L38" s="95">
        <f t="shared" si="3"/>
        <v>0</v>
      </c>
    </row>
    <row r="39" spans="1:12" ht="21.75" customHeight="1" outlineLevel="1">
      <c r="A39" s="66">
        <v>7</v>
      </c>
      <c r="B39" s="80"/>
      <c r="C39" s="80"/>
      <c r="D39" s="84" t="s">
        <v>0</v>
      </c>
      <c r="E39" s="66"/>
      <c r="F39" s="81"/>
      <c r="G39" s="82"/>
      <c r="H39" s="71"/>
      <c r="I39" s="71"/>
      <c r="J39" s="101"/>
      <c r="K39" s="99"/>
      <c r="L39" s="99"/>
    </row>
    <row r="40" spans="1:12" ht="90.75" hidden="1" customHeight="1" outlineLevel="1">
      <c r="A40" s="42"/>
      <c r="B40" s="78">
        <v>89957</v>
      </c>
      <c r="C40" s="78" t="s">
        <v>11</v>
      </c>
      <c r="D40" s="79" t="s">
        <v>63</v>
      </c>
      <c r="E40" s="55" t="s">
        <v>7</v>
      </c>
      <c r="F40" s="57"/>
      <c r="G40" s="58">
        <v>130.99</v>
      </c>
      <c r="H40" s="59">
        <f t="shared" si="1"/>
        <v>160.47584900000001</v>
      </c>
      <c r="I40" s="60">
        <f t="shared" si="0"/>
        <v>0</v>
      </c>
      <c r="J40" s="94"/>
      <c r="K40" s="95">
        <f t="shared" si="2"/>
        <v>0</v>
      </c>
      <c r="L40" s="95">
        <f t="shared" si="3"/>
        <v>0</v>
      </c>
    </row>
    <row r="41" spans="1:12" ht="99" hidden="1" customHeight="1" outlineLevel="1">
      <c r="A41" s="42"/>
      <c r="B41" s="78"/>
      <c r="C41" s="83" t="s">
        <v>11</v>
      </c>
      <c r="D41" s="43" t="s">
        <v>119</v>
      </c>
      <c r="E41" s="42" t="s">
        <v>49</v>
      </c>
      <c r="F41" s="57"/>
      <c r="G41" s="58">
        <v>192.35</v>
      </c>
      <c r="H41" s="59">
        <f t="shared" si="1"/>
        <v>235.64798500000001</v>
      </c>
      <c r="I41" s="60">
        <f t="shared" si="0"/>
        <v>0</v>
      </c>
      <c r="J41" s="94"/>
      <c r="K41" s="95">
        <f t="shared" si="2"/>
        <v>0</v>
      </c>
      <c r="L41" s="95">
        <f t="shared" si="3"/>
        <v>0</v>
      </c>
    </row>
    <row r="42" spans="1:12" ht="72.75" customHeight="1" outlineLevel="1">
      <c r="A42" s="42" t="s">
        <v>19</v>
      </c>
      <c r="B42" s="78">
        <v>89403</v>
      </c>
      <c r="C42" s="78" t="s">
        <v>11</v>
      </c>
      <c r="D42" s="79" t="s">
        <v>94</v>
      </c>
      <c r="E42" s="55" t="s">
        <v>17</v>
      </c>
      <c r="F42" s="57">
        <v>24</v>
      </c>
      <c r="G42" s="58">
        <v>12.45</v>
      </c>
      <c r="H42" s="59">
        <f t="shared" si="1"/>
        <v>15.252495</v>
      </c>
      <c r="I42" s="60">
        <f t="shared" si="0"/>
        <v>366.05988000000002</v>
      </c>
      <c r="J42" s="94"/>
      <c r="K42" s="95">
        <f t="shared" si="2"/>
        <v>0</v>
      </c>
      <c r="L42" s="95">
        <f t="shared" si="3"/>
        <v>0</v>
      </c>
    </row>
    <row r="43" spans="1:12" ht="72.75" customHeight="1" outlineLevel="1">
      <c r="A43" s="42" t="s">
        <v>20</v>
      </c>
      <c r="B43" s="78">
        <v>89351</v>
      </c>
      <c r="C43" s="83" t="s">
        <v>11</v>
      </c>
      <c r="D43" s="43" t="s">
        <v>153</v>
      </c>
      <c r="E43" s="42" t="s">
        <v>4</v>
      </c>
      <c r="F43" s="57">
        <v>4</v>
      </c>
      <c r="G43" s="58">
        <v>23.49</v>
      </c>
      <c r="H43" s="59">
        <f t="shared" si="1"/>
        <v>28.777598999999999</v>
      </c>
      <c r="I43" s="60">
        <f t="shared" si="0"/>
        <v>115.11039599999999</v>
      </c>
      <c r="J43" s="94"/>
      <c r="K43" s="95">
        <f t="shared" si="2"/>
        <v>0</v>
      </c>
      <c r="L43" s="95">
        <f t="shared" si="3"/>
        <v>0</v>
      </c>
    </row>
    <row r="44" spans="1:12" ht="60" outlineLevel="1">
      <c r="A44" s="42" t="s">
        <v>21</v>
      </c>
      <c r="B44" s="78">
        <v>89353</v>
      </c>
      <c r="C44" s="78" t="s">
        <v>11</v>
      </c>
      <c r="D44" s="79" t="s">
        <v>73</v>
      </c>
      <c r="E44" s="55" t="s">
        <v>7</v>
      </c>
      <c r="F44" s="57">
        <v>2</v>
      </c>
      <c r="G44" s="58">
        <v>26.96</v>
      </c>
      <c r="H44" s="59">
        <f t="shared" si="1"/>
        <v>33.028696000000004</v>
      </c>
      <c r="I44" s="60">
        <f t="shared" si="0"/>
        <v>66.057392000000007</v>
      </c>
      <c r="J44" s="94"/>
      <c r="K44" s="95">
        <f t="shared" si="2"/>
        <v>0</v>
      </c>
      <c r="L44" s="95">
        <f t="shared" si="3"/>
        <v>0</v>
      </c>
    </row>
    <row r="45" spans="1:12" ht="22.5" customHeight="1" outlineLevel="1">
      <c r="A45" s="85">
        <v>8</v>
      </c>
      <c r="B45" s="80"/>
      <c r="C45" s="80"/>
      <c r="D45" s="84" t="s">
        <v>64</v>
      </c>
      <c r="E45" s="66"/>
      <c r="F45" s="81"/>
      <c r="G45" s="82"/>
      <c r="H45" s="71"/>
      <c r="I45" s="71"/>
      <c r="J45" s="101"/>
      <c r="K45" s="99"/>
      <c r="L45" s="99"/>
    </row>
    <row r="46" spans="1:12" ht="105" outlineLevel="1">
      <c r="A46" s="42" t="s">
        <v>34</v>
      </c>
      <c r="B46" s="78">
        <v>86931</v>
      </c>
      <c r="C46" s="78" t="s">
        <v>11</v>
      </c>
      <c r="D46" s="43" t="s">
        <v>141</v>
      </c>
      <c r="E46" s="55" t="s">
        <v>7</v>
      </c>
      <c r="F46" s="57">
        <v>4</v>
      </c>
      <c r="G46" s="58">
        <v>399.02</v>
      </c>
      <c r="H46" s="59">
        <f t="shared" si="1"/>
        <v>488.83940200000001</v>
      </c>
      <c r="I46" s="60">
        <f t="shared" si="0"/>
        <v>1955.357608</v>
      </c>
      <c r="J46" s="94"/>
      <c r="K46" s="95">
        <f t="shared" si="2"/>
        <v>0</v>
      </c>
      <c r="L46" s="95">
        <f t="shared" si="3"/>
        <v>0</v>
      </c>
    </row>
    <row r="47" spans="1:12" ht="48" customHeight="1" outlineLevel="1">
      <c r="A47" s="42" t="s">
        <v>22</v>
      </c>
      <c r="B47" s="78">
        <v>36081</v>
      </c>
      <c r="C47" s="78" t="s">
        <v>11</v>
      </c>
      <c r="D47" s="79" t="s">
        <v>65</v>
      </c>
      <c r="E47" s="55" t="s">
        <v>7</v>
      </c>
      <c r="F47" s="57">
        <v>8</v>
      </c>
      <c r="G47" s="58">
        <v>144.15</v>
      </c>
      <c r="H47" s="59">
        <f t="shared" si="1"/>
        <v>176.59816500000002</v>
      </c>
      <c r="I47" s="60">
        <f t="shared" si="0"/>
        <v>1412.7853200000002</v>
      </c>
      <c r="J47" s="94"/>
      <c r="K47" s="95">
        <f t="shared" si="2"/>
        <v>0</v>
      </c>
      <c r="L47" s="95">
        <f t="shared" si="3"/>
        <v>0</v>
      </c>
    </row>
    <row r="48" spans="1:12" ht="38.25" customHeight="1" outlineLevel="1">
      <c r="A48" s="42" t="s">
        <v>42</v>
      </c>
      <c r="B48" s="78">
        <v>377</v>
      </c>
      <c r="C48" s="78" t="s">
        <v>11</v>
      </c>
      <c r="D48" s="79" t="s">
        <v>37</v>
      </c>
      <c r="E48" s="55" t="s">
        <v>7</v>
      </c>
      <c r="F48" s="57">
        <v>4</v>
      </c>
      <c r="G48" s="58">
        <v>22</v>
      </c>
      <c r="H48" s="59">
        <f t="shared" si="1"/>
        <v>26.952200000000001</v>
      </c>
      <c r="I48" s="60">
        <f t="shared" si="0"/>
        <v>107.80880000000001</v>
      </c>
      <c r="J48" s="94"/>
      <c r="K48" s="95">
        <f t="shared" si="2"/>
        <v>0</v>
      </c>
      <c r="L48" s="95">
        <f t="shared" si="3"/>
        <v>0</v>
      </c>
    </row>
    <row r="49" spans="1:12" ht="60" customHeight="1" outlineLevel="1">
      <c r="A49" s="42" t="s">
        <v>57</v>
      </c>
      <c r="B49" s="78">
        <v>86904</v>
      </c>
      <c r="C49" s="78" t="s">
        <v>11</v>
      </c>
      <c r="D49" s="79" t="s">
        <v>89</v>
      </c>
      <c r="E49" s="55" t="s">
        <v>7</v>
      </c>
      <c r="F49" s="57">
        <v>2</v>
      </c>
      <c r="G49" s="58">
        <v>114.43</v>
      </c>
      <c r="H49" s="59">
        <f t="shared" si="1"/>
        <v>140.18819300000001</v>
      </c>
      <c r="I49" s="60">
        <f t="shared" si="0"/>
        <v>280.37638600000002</v>
      </c>
      <c r="J49" s="94"/>
      <c r="K49" s="95">
        <f t="shared" si="2"/>
        <v>0</v>
      </c>
      <c r="L49" s="95">
        <f t="shared" si="3"/>
        <v>0</v>
      </c>
    </row>
    <row r="50" spans="1:12" ht="44.25" customHeight="1" outlineLevel="1">
      <c r="A50" s="42" t="s">
        <v>74</v>
      </c>
      <c r="B50" s="78">
        <v>86906</v>
      </c>
      <c r="C50" s="83" t="s">
        <v>11</v>
      </c>
      <c r="D50" s="43" t="s">
        <v>194</v>
      </c>
      <c r="E50" s="55" t="s">
        <v>7</v>
      </c>
      <c r="F50" s="57">
        <v>2</v>
      </c>
      <c r="G50" s="58">
        <v>49.21</v>
      </c>
      <c r="H50" s="59">
        <f t="shared" si="1"/>
        <v>60.287171000000008</v>
      </c>
      <c r="I50" s="60">
        <f t="shared" si="0"/>
        <v>120.57434200000002</v>
      </c>
      <c r="J50" s="94"/>
      <c r="K50" s="95">
        <f t="shared" si="2"/>
        <v>0</v>
      </c>
      <c r="L50" s="95">
        <f t="shared" si="3"/>
        <v>0</v>
      </c>
    </row>
    <row r="51" spans="1:12" ht="74.25" customHeight="1" outlineLevel="1">
      <c r="A51" s="42" t="s">
        <v>75</v>
      </c>
      <c r="B51" s="78">
        <v>86877</v>
      </c>
      <c r="C51" s="78" t="s">
        <v>11</v>
      </c>
      <c r="D51" s="79" t="s">
        <v>92</v>
      </c>
      <c r="E51" s="55" t="s">
        <v>7</v>
      </c>
      <c r="F51" s="57">
        <v>2</v>
      </c>
      <c r="G51" s="58">
        <v>23.8</v>
      </c>
      <c r="H51" s="59">
        <f t="shared" si="1"/>
        <v>29.157380000000003</v>
      </c>
      <c r="I51" s="60">
        <f t="shared" si="0"/>
        <v>58.314760000000007</v>
      </c>
      <c r="J51" s="94"/>
      <c r="K51" s="95">
        <f t="shared" si="2"/>
        <v>0</v>
      </c>
      <c r="L51" s="95">
        <f t="shared" si="3"/>
        <v>0</v>
      </c>
    </row>
    <row r="52" spans="1:12" ht="53.25" customHeight="1" outlineLevel="1">
      <c r="A52" s="42" t="s">
        <v>76</v>
      </c>
      <c r="B52" s="78">
        <v>86883</v>
      </c>
      <c r="C52" s="78" t="s">
        <v>11</v>
      </c>
      <c r="D52" s="79" t="s">
        <v>91</v>
      </c>
      <c r="E52" s="55" t="s">
        <v>7</v>
      </c>
      <c r="F52" s="57">
        <v>2</v>
      </c>
      <c r="G52" s="58">
        <v>11.75</v>
      </c>
      <c r="H52" s="59">
        <f t="shared" si="1"/>
        <v>14.394925000000001</v>
      </c>
      <c r="I52" s="60">
        <f t="shared" si="0"/>
        <v>28.789850000000001</v>
      </c>
      <c r="J52" s="94"/>
      <c r="K52" s="95">
        <f t="shared" si="2"/>
        <v>0</v>
      </c>
      <c r="L52" s="95">
        <f t="shared" si="3"/>
        <v>0</v>
      </c>
    </row>
    <row r="53" spans="1:12" ht="55.5" customHeight="1" outlineLevel="1">
      <c r="A53" s="42" t="s">
        <v>77</v>
      </c>
      <c r="B53" s="78">
        <v>86884</v>
      </c>
      <c r="C53" s="78" t="s">
        <v>11</v>
      </c>
      <c r="D53" s="79" t="s">
        <v>90</v>
      </c>
      <c r="E53" s="55" t="s">
        <v>7</v>
      </c>
      <c r="F53" s="57">
        <v>2</v>
      </c>
      <c r="G53" s="58">
        <v>8.9700000000000006</v>
      </c>
      <c r="H53" s="59">
        <f t="shared" si="1"/>
        <v>10.989147000000001</v>
      </c>
      <c r="I53" s="60">
        <f t="shared" si="0"/>
        <v>21.978294000000002</v>
      </c>
      <c r="J53" s="94"/>
      <c r="K53" s="95">
        <f t="shared" si="2"/>
        <v>0</v>
      </c>
      <c r="L53" s="95">
        <f t="shared" si="3"/>
        <v>0</v>
      </c>
    </row>
    <row r="54" spans="1:12" ht="20.25" customHeight="1" outlineLevel="1">
      <c r="A54" s="66">
        <v>9</v>
      </c>
      <c r="B54" s="80"/>
      <c r="C54" s="80"/>
      <c r="D54" s="84" t="s">
        <v>58</v>
      </c>
      <c r="E54" s="66"/>
      <c r="F54" s="81"/>
      <c r="G54" s="82"/>
      <c r="H54" s="71"/>
      <c r="I54" s="71"/>
      <c r="J54" s="101"/>
      <c r="K54" s="99"/>
      <c r="L54" s="99"/>
    </row>
    <row r="55" spans="1:12" ht="15" outlineLevel="1">
      <c r="A55" s="42" t="s">
        <v>28</v>
      </c>
      <c r="B55" s="83">
        <v>2</v>
      </c>
      <c r="C55" s="83" t="s">
        <v>87</v>
      </c>
      <c r="D55" s="43" t="s">
        <v>139</v>
      </c>
      <c r="E55" s="55" t="s">
        <v>12</v>
      </c>
      <c r="F55" s="57">
        <v>279.74</v>
      </c>
      <c r="G55" s="58">
        <v>2.34</v>
      </c>
      <c r="H55" s="59">
        <f t="shared" si="1"/>
        <v>2.8667340000000001</v>
      </c>
      <c r="I55" s="60">
        <f t="shared" si="0"/>
        <v>801.9401691600001</v>
      </c>
      <c r="J55" s="94"/>
      <c r="K55" s="95">
        <f t="shared" si="2"/>
        <v>0</v>
      </c>
      <c r="L55" s="95">
        <f t="shared" si="3"/>
        <v>0</v>
      </c>
    </row>
    <row r="56" spans="1:12" ht="15" outlineLevel="1">
      <c r="A56" s="42" t="s">
        <v>40</v>
      </c>
      <c r="B56" s="83">
        <v>1</v>
      </c>
      <c r="C56" s="83" t="s">
        <v>87</v>
      </c>
      <c r="D56" s="79" t="s">
        <v>109</v>
      </c>
      <c r="E56" s="55" t="s">
        <v>12</v>
      </c>
      <c r="F56" s="57">
        <v>920</v>
      </c>
      <c r="G56" s="58">
        <v>2.38</v>
      </c>
      <c r="H56" s="59">
        <f t="shared" si="1"/>
        <v>2.9157380000000002</v>
      </c>
      <c r="I56" s="60">
        <f t="shared" si="0"/>
        <v>2682.4789600000004</v>
      </c>
      <c r="J56" s="94"/>
      <c r="K56" s="95">
        <f t="shared" si="2"/>
        <v>0</v>
      </c>
      <c r="L56" s="95">
        <f t="shared" si="3"/>
        <v>0</v>
      </c>
    </row>
    <row r="57" spans="1:12" ht="70.5" customHeight="1" outlineLevel="1">
      <c r="A57" s="42" t="s">
        <v>43</v>
      </c>
      <c r="B57" s="83">
        <v>88484</v>
      </c>
      <c r="C57" s="83" t="s">
        <v>11</v>
      </c>
      <c r="D57" s="43" t="s">
        <v>132</v>
      </c>
      <c r="E57" s="42" t="s">
        <v>53</v>
      </c>
      <c r="F57" s="57">
        <v>52.59</v>
      </c>
      <c r="G57" s="58">
        <v>2.87</v>
      </c>
      <c r="H57" s="59">
        <f t="shared" si="1"/>
        <v>3.5160370000000003</v>
      </c>
      <c r="I57" s="60">
        <f t="shared" si="0"/>
        <v>184.90838583000001</v>
      </c>
      <c r="J57" s="94"/>
      <c r="K57" s="95">
        <f t="shared" si="2"/>
        <v>0</v>
      </c>
      <c r="L57" s="95">
        <f t="shared" si="3"/>
        <v>0</v>
      </c>
    </row>
    <row r="58" spans="1:12" ht="76.5" customHeight="1" outlineLevel="1">
      <c r="A58" s="42" t="s">
        <v>121</v>
      </c>
      <c r="B58" s="83">
        <v>88486</v>
      </c>
      <c r="C58" s="83" t="s">
        <v>11</v>
      </c>
      <c r="D58" s="43" t="s">
        <v>133</v>
      </c>
      <c r="E58" s="42" t="s">
        <v>47</v>
      </c>
      <c r="F58" s="57">
        <v>66.77</v>
      </c>
      <c r="G58" s="58">
        <v>10.4</v>
      </c>
      <c r="H58" s="59">
        <f t="shared" si="1"/>
        <v>12.741040000000002</v>
      </c>
      <c r="I58" s="60">
        <f t="shared" si="0"/>
        <v>850.71924080000008</v>
      </c>
      <c r="J58" s="94"/>
      <c r="K58" s="95">
        <f t="shared" si="2"/>
        <v>0</v>
      </c>
      <c r="L58" s="95">
        <f t="shared" si="3"/>
        <v>0</v>
      </c>
    </row>
    <row r="59" spans="1:12" ht="60" outlineLevel="1">
      <c r="A59" s="42" t="s">
        <v>158</v>
      </c>
      <c r="B59" s="83" t="s">
        <v>66</v>
      </c>
      <c r="C59" s="83" t="s">
        <v>11</v>
      </c>
      <c r="D59" s="79" t="s">
        <v>67</v>
      </c>
      <c r="E59" s="55" t="s">
        <v>41</v>
      </c>
      <c r="F59" s="57">
        <v>834.9</v>
      </c>
      <c r="G59" s="58">
        <v>9.06</v>
      </c>
      <c r="H59" s="59">
        <f t="shared" si="1"/>
        <v>11.099406000000002</v>
      </c>
      <c r="I59" s="60">
        <f t="shared" si="0"/>
        <v>9266.8940694000012</v>
      </c>
      <c r="J59" s="94"/>
      <c r="K59" s="95">
        <f t="shared" si="2"/>
        <v>0</v>
      </c>
      <c r="L59" s="95">
        <f t="shared" si="3"/>
        <v>0</v>
      </c>
    </row>
    <row r="60" spans="1:12" ht="77.25" customHeight="1" outlineLevel="1">
      <c r="A60" s="42" t="s">
        <v>150</v>
      </c>
      <c r="B60" s="83">
        <v>95306</v>
      </c>
      <c r="C60" s="83" t="s">
        <v>11</v>
      </c>
      <c r="D60" s="43" t="s">
        <v>157</v>
      </c>
      <c r="E60" s="42" t="s">
        <v>41</v>
      </c>
      <c r="F60" s="57">
        <v>82.96</v>
      </c>
      <c r="G60" s="58">
        <v>14.5</v>
      </c>
      <c r="H60" s="59">
        <f t="shared" si="1"/>
        <v>17.763950000000001</v>
      </c>
      <c r="I60" s="60">
        <f t="shared" si="0"/>
        <v>1473.6972920000001</v>
      </c>
      <c r="J60" s="94"/>
      <c r="K60" s="95">
        <f t="shared" si="2"/>
        <v>0</v>
      </c>
      <c r="L60" s="95">
        <f t="shared" si="3"/>
        <v>0</v>
      </c>
    </row>
    <row r="61" spans="1:12" ht="60.75" customHeight="1" outlineLevel="1">
      <c r="A61" s="42" t="s">
        <v>151</v>
      </c>
      <c r="B61" s="83">
        <v>79464</v>
      </c>
      <c r="C61" s="83" t="s">
        <v>11</v>
      </c>
      <c r="D61" s="43" t="s">
        <v>152</v>
      </c>
      <c r="E61" s="42" t="s">
        <v>53</v>
      </c>
      <c r="F61" s="57">
        <v>150.86000000000001</v>
      </c>
      <c r="G61" s="58">
        <v>16.75</v>
      </c>
      <c r="H61" s="59">
        <f t="shared" si="1"/>
        <v>20.520425000000003</v>
      </c>
      <c r="I61" s="60">
        <f t="shared" si="0"/>
        <v>3095.7113155000006</v>
      </c>
      <c r="J61" s="94"/>
      <c r="K61" s="95">
        <f t="shared" si="2"/>
        <v>0</v>
      </c>
      <c r="L61" s="95">
        <f t="shared" si="3"/>
        <v>0</v>
      </c>
    </row>
    <row r="62" spans="1:12" ht="22.5" customHeight="1" outlineLevel="1">
      <c r="A62" s="88">
        <v>10</v>
      </c>
      <c r="B62" s="73"/>
      <c r="C62" s="73"/>
      <c r="D62" s="89" t="s">
        <v>68</v>
      </c>
      <c r="E62" s="72"/>
      <c r="F62" s="90"/>
      <c r="G62" s="91"/>
      <c r="H62" s="71">
        <f t="shared" si="1"/>
        <v>0</v>
      </c>
      <c r="I62" s="71">
        <f t="shared" si="0"/>
        <v>0</v>
      </c>
      <c r="J62" s="101"/>
      <c r="K62" s="99">
        <f t="shared" si="2"/>
        <v>0</v>
      </c>
      <c r="L62" s="99">
        <f t="shared" si="3"/>
        <v>0</v>
      </c>
    </row>
    <row r="63" spans="1:12" ht="66.75" customHeight="1" outlineLevel="1">
      <c r="A63" s="42" t="s">
        <v>31</v>
      </c>
      <c r="B63" s="92" t="s">
        <v>69</v>
      </c>
      <c r="C63" s="92" t="s">
        <v>11</v>
      </c>
      <c r="D63" s="79" t="s">
        <v>108</v>
      </c>
      <c r="E63" s="55" t="s">
        <v>41</v>
      </c>
      <c r="F63" s="57">
        <v>6.72</v>
      </c>
      <c r="G63" s="58">
        <v>637.80999999999995</v>
      </c>
      <c r="H63" s="59">
        <f t="shared" si="1"/>
        <v>781.38103100000001</v>
      </c>
      <c r="I63" s="60">
        <f t="shared" si="0"/>
        <v>5250.8805283199999</v>
      </c>
      <c r="J63" s="94"/>
      <c r="K63" s="95">
        <f t="shared" si="2"/>
        <v>0</v>
      </c>
      <c r="L63" s="95">
        <f t="shared" si="3"/>
        <v>0</v>
      </c>
    </row>
    <row r="64" spans="1:12" ht="90" outlineLevel="1">
      <c r="A64" s="42" t="s">
        <v>32</v>
      </c>
      <c r="B64" s="92">
        <v>90822</v>
      </c>
      <c r="C64" s="45" t="s">
        <v>11</v>
      </c>
      <c r="D64" s="43" t="s">
        <v>144</v>
      </c>
      <c r="E64" s="42" t="s">
        <v>41</v>
      </c>
      <c r="F64" s="57">
        <v>2</v>
      </c>
      <c r="G64" s="58">
        <v>286.08</v>
      </c>
      <c r="H64" s="59">
        <f t="shared" si="1"/>
        <v>350.476608</v>
      </c>
      <c r="I64" s="60">
        <f t="shared" si="0"/>
        <v>700.953216</v>
      </c>
      <c r="J64" s="94"/>
      <c r="K64" s="95">
        <f t="shared" si="2"/>
        <v>0</v>
      </c>
      <c r="L64" s="95">
        <f t="shared" si="3"/>
        <v>0</v>
      </c>
    </row>
    <row r="65" spans="1:12" ht="105" outlineLevel="1">
      <c r="A65" s="42" t="s">
        <v>83</v>
      </c>
      <c r="B65" s="92">
        <v>91305</v>
      </c>
      <c r="C65" s="45" t="s">
        <v>11</v>
      </c>
      <c r="D65" s="43" t="s">
        <v>146</v>
      </c>
      <c r="E65" s="42" t="s">
        <v>4</v>
      </c>
      <c r="F65" s="57">
        <v>2</v>
      </c>
      <c r="G65" s="58">
        <v>66.5</v>
      </c>
      <c r="H65" s="59">
        <f t="shared" si="1"/>
        <v>81.469149999999999</v>
      </c>
      <c r="I65" s="60">
        <f t="shared" si="0"/>
        <v>162.9383</v>
      </c>
      <c r="J65" s="94"/>
      <c r="K65" s="95">
        <f t="shared" si="2"/>
        <v>0</v>
      </c>
      <c r="L65" s="95">
        <f t="shared" si="3"/>
        <v>0</v>
      </c>
    </row>
    <row r="66" spans="1:12" ht="76.5" customHeight="1" outlineLevel="1">
      <c r="A66" s="42" t="s">
        <v>97</v>
      </c>
      <c r="B66" s="92" t="s">
        <v>143</v>
      </c>
      <c r="C66" s="45" t="s">
        <v>11</v>
      </c>
      <c r="D66" s="43" t="s">
        <v>145</v>
      </c>
      <c r="E66" s="42" t="s">
        <v>4</v>
      </c>
      <c r="F66" s="57">
        <v>4</v>
      </c>
      <c r="G66" s="58">
        <v>216.19</v>
      </c>
      <c r="H66" s="59">
        <f t="shared" si="1"/>
        <v>264.85436900000002</v>
      </c>
      <c r="I66" s="60">
        <f t="shared" si="0"/>
        <v>1059.4174760000001</v>
      </c>
      <c r="J66" s="94"/>
      <c r="K66" s="95">
        <f t="shared" si="2"/>
        <v>0</v>
      </c>
      <c r="L66" s="95">
        <f t="shared" si="3"/>
        <v>0</v>
      </c>
    </row>
    <row r="67" spans="1:12" ht="76.5" customHeight="1" outlineLevel="1">
      <c r="A67" s="42" t="s">
        <v>98</v>
      </c>
      <c r="B67" s="45">
        <v>88261</v>
      </c>
      <c r="C67" s="45" t="s">
        <v>11</v>
      </c>
      <c r="D67" s="43" t="s">
        <v>160</v>
      </c>
      <c r="E67" s="42" t="s">
        <v>88</v>
      </c>
      <c r="F67" s="57">
        <v>8</v>
      </c>
      <c r="G67" s="58">
        <v>27.71</v>
      </c>
      <c r="H67" s="59">
        <f t="shared" si="1"/>
        <v>33.947521000000002</v>
      </c>
      <c r="I67" s="60">
        <f t="shared" si="0"/>
        <v>271.58016800000001</v>
      </c>
      <c r="J67" s="94"/>
      <c r="K67" s="95">
        <f t="shared" si="2"/>
        <v>0</v>
      </c>
      <c r="L67" s="95">
        <f t="shared" si="3"/>
        <v>0</v>
      </c>
    </row>
    <row r="68" spans="1:12" ht="60" customHeight="1" outlineLevel="1">
      <c r="A68" s="42" t="s">
        <v>99</v>
      </c>
      <c r="B68" s="92">
        <v>72144</v>
      </c>
      <c r="C68" s="45" t="s">
        <v>11</v>
      </c>
      <c r="D68" s="43" t="s">
        <v>129</v>
      </c>
      <c r="E68" s="42" t="s">
        <v>4</v>
      </c>
      <c r="F68" s="57">
        <v>3</v>
      </c>
      <c r="G68" s="58">
        <v>106.52</v>
      </c>
      <c r="H68" s="59">
        <f t="shared" si="1"/>
        <v>130.49765200000002</v>
      </c>
      <c r="I68" s="60">
        <f t="shared" si="0"/>
        <v>391.49295600000005</v>
      </c>
      <c r="J68" s="94"/>
      <c r="K68" s="95">
        <f t="shared" si="2"/>
        <v>0</v>
      </c>
      <c r="L68" s="95">
        <f t="shared" si="3"/>
        <v>0</v>
      </c>
    </row>
    <row r="69" spans="1:12" ht="60" customHeight="1" outlineLevel="1">
      <c r="A69" s="42" t="s">
        <v>100</v>
      </c>
      <c r="B69" s="92">
        <v>88315</v>
      </c>
      <c r="C69" s="45" t="s">
        <v>11</v>
      </c>
      <c r="D69" s="43" t="s">
        <v>161</v>
      </c>
      <c r="E69" s="42" t="s">
        <v>88</v>
      </c>
      <c r="F69" s="57">
        <v>16</v>
      </c>
      <c r="G69" s="58">
        <v>26.14</v>
      </c>
      <c r="H69" s="59">
        <f t="shared" si="1"/>
        <v>32.024114000000004</v>
      </c>
      <c r="I69" s="60">
        <f t="shared" si="0"/>
        <v>512.38582400000007</v>
      </c>
      <c r="J69" s="94"/>
      <c r="K69" s="95">
        <f t="shared" si="2"/>
        <v>0</v>
      </c>
      <c r="L69" s="95">
        <f t="shared" si="3"/>
        <v>0</v>
      </c>
    </row>
    <row r="70" spans="1:12" ht="50.25" customHeight="1" outlineLevel="1">
      <c r="A70" s="42" t="s">
        <v>101</v>
      </c>
      <c r="B70" s="92">
        <v>72122</v>
      </c>
      <c r="C70" s="45" t="s">
        <v>11</v>
      </c>
      <c r="D70" s="43" t="s">
        <v>136</v>
      </c>
      <c r="E70" s="42" t="s">
        <v>53</v>
      </c>
      <c r="F70" s="57">
        <v>2</v>
      </c>
      <c r="G70" s="58">
        <v>85.63</v>
      </c>
      <c r="H70" s="59">
        <f t="shared" si="1"/>
        <v>104.90531300000001</v>
      </c>
      <c r="I70" s="60">
        <f t="shared" si="0"/>
        <v>209.81062600000001</v>
      </c>
      <c r="J70" s="94"/>
      <c r="K70" s="95">
        <f t="shared" si="2"/>
        <v>0</v>
      </c>
      <c r="L70" s="95">
        <f t="shared" si="3"/>
        <v>0</v>
      </c>
    </row>
    <row r="71" spans="1:12" ht="51" customHeight="1" outlineLevel="1">
      <c r="A71" s="42" t="s">
        <v>102</v>
      </c>
      <c r="B71" s="45" t="s">
        <v>131</v>
      </c>
      <c r="C71" s="45" t="s">
        <v>11</v>
      </c>
      <c r="D71" s="43" t="s">
        <v>130</v>
      </c>
      <c r="E71" s="42" t="s">
        <v>53</v>
      </c>
      <c r="F71" s="57">
        <v>5</v>
      </c>
      <c r="G71" s="58">
        <v>19.09</v>
      </c>
      <c r="H71" s="59">
        <f t="shared" si="1"/>
        <v>23.387159</v>
      </c>
      <c r="I71" s="60">
        <f t="shared" ref="I71:I78" si="4">F71*H71</f>
        <v>116.935795</v>
      </c>
      <c r="J71" s="94"/>
      <c r="K71" s="95">
        <f t="shared" si="2"/>
        <v>0</v>
      </c>
      <c r="L71" s="95">
        <f t="shared" si="3"/>
        <v>0</v>
      </c>
    </row>
    <row r="72" spans="1:12" ht="138" customHeight="1" outlineLevel="1">
      <c r="A72" s="42" t="s">
        <v>103</v>
      </c>
      <c r="B72" s="45" t="s">
        <v>134</v>
      </c>
      <c r="C72" s="45" t="s">
        <v>135</v>
      </c>
      <c r="D72" s="43" t="s">
        <v>147</v>
      </c>
      <c r="E72" s="42" t="s">
        <v>53</v>
      </c>
      <c r="F72" s="44">
        <v>104.41</v>
      </c>
      <c r="G72" s="58">
        <v>2.34</v>
      </c>
      <c r="H72" s="59">
        <f t="shared" ref="H72:H78" si="5">G72*1.2251</f>
        <v>2.8667340000000001</v>
      </c>
      <c r="I72" s="60">
        <f t="shared" si="4"/>
        <v>299.31569694000001</v>
      </c>
      <c r="J72" s="94"/>
      <c r="K72" s="95">
        <f t="shared" ref="K72:K78" si="6">J72*1.2251</f>
        <v>0</v>
      </c>
      <c r="L72" s="95">
        <f t="shared" ref="L72:L78" si="7">K72*F72</f>
        <v>0</v>
      </c>
    </row>
    <row r="73" spans="1:12" ht="37.5" customHeight="1" outlineLevel="1">
      <c r="A73" s="42" t="s">
        <v>104</v>
      </c>
      <c r="B73" s="45">
        <v>84659</v>
      </c>
      <c r="C73" s="45" t="s">
        <v>11</v>
      </c>
      <c r="D73" s="43" t="s">
        <v>162</v>
      </c>
      <c r="E73" s="42" t="s">
        <v>53</v>
      </c>
      <c r="F73" s="57">
        <v>78.72</v>
      </c>
      <c r="G73" s="58">
        <v>17.98</v>
      </c>
      <c r="H73" s="59">
        <f t="shared" si="5"/>
        <v>22.027298000000002</v>
      </c>
      <c r="I73" s="60">
        <f t="shared" si="4"/>
        <v>1733.9888985600001</v>
      </c>
      <c r="J73" s="94"/>
      <c r="K73" s="95">
        <f t="shared" si="6"/>
        <v>0</v>
      </c>
      <c r="L73" s="95">
        <f t="shared" si="7"/>
        <v>0</v>
      </c>
    </row>
    <row r="74" spans="1:12" ht="51" customHeight="1" outlineLevel="1">
      <c r="A74" s="42" t="s">
        <v>105</v>
      </c>
      <c r="B74" s="45">
        <v>84677</v>
      </c>
      <c r="C74" s="45" t="s">
        <v>11</v>
      </c>
      <c r="D74" s="43" t="s">
        <v>154</v>
      </c>
      <c r="E74" s="42" t="s">
        <v>53</v>
      </c>
      <c r="F74" s="57">
        <v>7.56</v>
      </c>
      <c r="G74" s="58">
        <v>13.12</v>
      </c>
      <c r="H74" s="59">
        <f t="shared" si="5"/>
        <v>16.073312000000001</v>
      </c>
      <c r="I74" s="60">
        <f t="shared" si="4"/>
        <v>121.51423872000001</v>
      </c>
      <c r="J74" s="94"/>
      <c r="K74" s="95">
        <f t="shared" si="6"/>
        <v>0</v>
      </c>
      <c r="L74" s="95">
        <f t="shared" si="7"/>
        <v>0</v>
      </c>
    </row>
    <row r="75" spans="1:12" ht="21.75" hidden="1" customHeight="1" outlineLevel="1">
      <c r="A75" s="42" t="s">
        <v>159</v>
      </c>
      <c r="B75" s="80"/>
      <c r="C75" s="80"/>
      <c r="D75" s="84" t="s">
        <v>85</v>
      </c>
      <c r="E75" s="66"/>
      <c r="F75" s="81"/>
      <c r="G75" s="82"/>
      <c r="H75" s="59">
        <f t="shared" si="5"/>
        <v>0</v>
      </c>
      <c r="I75" s="60">
        <f t="shared" si="4"/>
        <v>0</v>
      </c>
      <c r="J75" s="102"/>
      <c r="K75" s="95">
        <f t="shared" si="6"/>
        <v>0</v>
      </c>
      <c r="L75" s="95">
        <f t="shared" si="7"/>
        <v>0</v>
      </c>
    </row>
    <row r="76" spans="1:12" ht="42" hidden="1" customHeight="1" outlineLevel="1">
      <c r="A76" s="42" t="s">
        <v>163</v>
      </c>
      <c r="B76" s="92" t="s">
        <v>70</v>
      </c>
      <c r="C76" s="92" t="s">
        <v>11</v>
      </c>
      <c r="D76" s="79" t="s">
        <v>33</v>
      </c>
      <c r="E76" s="55" t="s">
        <v>41</v>
      </c>
      <c r="F76" s="57"/>
      <c r="G76" s="58">
        <v>3.06</v>
      </c>
      <c r="H76" s="59">
        <f t="shared" si="5"/>
        <v>3.7488060000000001</v>
      </c>
      <c r="I76" s="60">
        <f t="shared" si="4"/>
        <v>0</v>
      </c>
      <c r="J76" s="94"/>
      <c r="K76" s="95">
        <f t="shared" si="6"/>
        <v>0</v>
      </c>
      <c r="L76" s="95">
        <f t="shared" si="7"/>
        <v>0</v>
      </c>
    </row>
    <row r="77" spans="1:12" ht="15" hidden="1" outlineLevel="1">
      <c r="A77" s="42" t="s">
        <v>164</v>
      </c>
      <c r="B77" s="136"/>
      <c r="C77" s="137"/>
      <c r="D77" s="79" t="s">
        <v>86</v>
      </c>
      <c r="E77" s="55" t="s">
        <v>53</v>
      </c>
      <c r="F77" s="57">
        <v>634.79</v>
      </c>
      <c r="G77" s="58"/>
      <c r="H77" s="59">
        <f t="shared" si="5"/>
        <v>0</v>
      </c>
      <c r="I77" s="60">
        <f t="shared" si="4"/>
        <v>0</v>
      </c>
      <c r="J77" s="94"/>
      <c r="K77" s="95">
        <f t="shared" si="6"/>
        <v>0</v>
      </c>
      <c r="L77" s="95">
        <f t="shared" si="7"/>
        <v>0</v>
      </c>
    </row>
    <row r="78" spans="1:12" ht="90" outlineLevel="1">
      <c r="A78" s="42" t="s">
        <v>165</v>
      </c>
      <c r="B78" s="83" t="s">
        <v>166</v>
      </c>
      <c r="C78" s="83" t="s">
        <v>11</v>
      </c>
      <c r="D78" s="43" t="s">
        <v>167</v>
      </c>
      <c r="E78" s="42" t="s">
        <v>53</v>
      </c>
      <c r="F78" s="57">
        <v>25.69</v>
      </c>
      <c r="G78" s="58">
        <v>18.5</v>
      </c>
      <c r="H78" s="59">
        <f t="shared" si="5"/>
        <v>22.664350000000002</v>
      </c>
      <c r="I78" s="60">
        <f t="shared" si="4"/>
        <v>582.24715150000009</v>
      </c>
      <c r="J78" s="94"/>
      <c r="K78" s="95">
        <f t="shared" si="6"/>
        <v>0</v>
      </c>
      <c r="L78" s="95">
        <f t="shared" si="7"/>
        <v>0</v>
      </c>
    </row>
    <row r="79" spans="1:12" ht="22.5" customHeight="1" outlineLevel="1">
      <c r="A79" s="135" t="s">
        <v>110</v>
      </c>
      <c r="B79" s="135"/>
      <c r="C79" s="135"/>
      <c r="D79" s="135"/>
      <c r="E79" s="135"/>
      <c r="F79" s="135"/>
      <c r="G79" s="135"/>
      <c r="H79" s="135"/>
      <c r="I79" s="93">
        <f>SUM(I5:I78)</f>
        <v>59821.439434199994</v>
      </c>
      <c r="J79" s="50"/>
      <c r="K79" s="50"/>
      <c r="L79" s="28">
        <f>SUM(L7:L78)</f>
        <v>0</v>
      </c>
    </row>
    <row r="80" spans="1:12">
      <c r="A80" s="25"/>
      <c r="B80" s="25"/>
      <c r="C80" s="25"/>
      <c r="D80" s="24"/>
      <c r="E80" s="24"/>
      <c r="F80" s="21"/>
      <c r="G80" s="21"/>
      <c r="H80" s="24"/>
      <c r="I80" s="49"/>
    </row>
    <row r="81" spans="1:9">
      <c r="A81" s="25"/>
      <c r="B81" s="25"/>
      <c r="C81" s="25"/>
      <c r="D81" s="24"/>
      <c r="E81" s="24"/>
      <c r="F81" s="21"/>
      <c r="G81" s="21"/>
      <c r="H81" s="24"/>
      <c r="I81" s="24"/>
    </row>
    <row r="82" spans="1:9">
      <c r="A82" s="25"/>
      <c r="B82" s="25"/>
      <c r="C82" s="25"/>
      <c r="D82" s="24"/>
      <c r="E82" s="24"/>
      <c r="F82" s="21"/>
      <c r="G82" s="21"/>
      <c r="H82" s="24"/>
      <c r="I82" s="24"/>
    </row>
    <row r="83" spans="1:9">
      <c r="A83" s="25"/>
      <c r="B83" s="25"/>
      <c r="C83" s="25"/>
      <c r="D83" s="24"/>
      <c r="E83" s="24"/>
      <c r="F83" s="21"/>
      <c r="G83" s="21"/>
      <c r="H83" s="24"/>
      <c r="I83" s="24"/>
    </row>
    <row r="84" spans="1:9">
      <c r="A84" s="25"/>
      <c r="B84" s="25"/>
      <c r="C84" s="25"/>
      <c r="D84" s="24"/>
      <c r="E84" s="24"/>
      <c r="F84" s="21"/>
      <c r="G84" s="21"/>
      <c r="H84" s="24"/>
      <c r="I84" s="24"/>
    </row>
    <row r="85" spans="1:9">
      <c r="A85" s="25"/>
      <c r="B85" s="25"/>
      <c r="C85" s="25"/>
      <c r="D85" s="24"/>
      <c r="E85" s="24"/>
      <c r="F85" s="21"/>
      <c r="G85" s="21"/>
      <c r="H85" s="24"/>
      <c r="I85" s="24"/>
    </row>
  </sheetData>
  <sheetProtection algorithmName="SHA-512" hashValue="R+HLTmmMmpECBepv7LeFpJGrVqOnHQOh3Ac6pqMvFTkG/E8WYZgzjyWXYXWRA+4E7yesUfXzA9QlDNp5NYhxNw==" saltValue="9CRR2rYuu27P5S9iYQsTaw==" spinCount="100000" sheet="1" objects="1" scenarios="1" selectLockedCells="1"/>
  <mergeCells count="9">
    <mergeCell ref="J1:L3"/>
    <mergeCell ref="A79:H79"/>
    <mergeCell ref="B77:C77"/>
    <mergeCell ref="D1:I1"/>
    <mergeCell ref="E2:F2"/>
    <mergeCell ref="E3:F3"/>
    <mergeCell ref="A5:C5"/>
    <mergeCell ref="B6:D6"/>
    <mergeCell ref="D5:F5"/>
  </mergeCells>
  <conditionalFormatting sqref="F4:H4 F6:G6">
    <cfRule type="cellIs" dxfId="2" priority="3" stopIfTrue="1" operator="equal">
      <formula>0</formula>
    </cfRule>
  </conditionalFormatting>
  <conditionalFormatting sqref="J4:K4 J6">
    <cfRule type="cellIs" dxfId="1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landscape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53249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66675</xdr:rowOff>
              </from>
              <to>
                <xdr:col>3</xdr:col>
                <xdr:colOff>371475</xdr:colOff>
                <xdr:row>0</xdr:row>
                <xdr:rowOff>923925</xdr:rowOff>
              </to>
            </anchor>
          </objectPr>
        </oleObject>
      </mc:Choice>
      <mc:Fallback>
        <oleObject progId="StaticMetafile" shapeId="532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showGridLines="0" zoomScaleSheetLayoutView="50" workbookViewId="0">
      <selection activeCell="K77" sqref="K77"/>
    </sheetView>
  </sheetViews>
  <sheetFormatPr defaultColWidth="9" defaultRowHeight="12.75" outlineLevelRow="1"/>
  <cols>
    <col min="1" max="1" width="4.875" style="22" bestFit="1" customWidth="1"/>
    <col min="2" max="2" width="8.625" style="22" bestFit="1" customWidth="1"/>
    <col min="3" max="3" width="6.25" style="22" bestFit="1" customWidth="1"/>
    <col min="4" max="4" width="26.375" style="4" customWidth="1"/>
    <col min="5" max="5" width="5.5" style="4" customWidth="1"/>
    <col min="6" max="6" width="8.375" style="23" bestFit="1" customWidth="1"/>
    <col min="7" max="7" width="11.25" style="23" hidden="1" customWidth="1"/>
    <col min="8" max="8" width="14.625" style="4" hidden="1" customWidth="1"/>
    <col min="9" max="9" width="12.75" style="4" customWidth="1"/>
    <col min="10" max="10" width="9" style="4"/>
    <col min="11" max="11" width="11.5" style="4" bestFit="1" customWidth="1"/>
    <col min="12" max="12" width="9" style="4"/>
    <col min="13" max="13" width="11.5" style="4" bestFit="1" customWidth="1"/>
    <col min="14" max="16384" width="9" style="4"/>
  </cols>
  <sheetData>
    <row r="1" spans="1:15" ht="77.25" customHeight="1">
      <c r="A1" s="2"/>
      <c r="B1" s="3"/>
      <c r="C1" s="3"/>
      <c r="D1" s="138" t="s">
        <v>216</v>
      </c>
      <c r="E1" s="138"/>
      <c r="F1" s="138"/>
      <c r="G1" s="138"/>
      <c r="H1" s="138"/>
      <c r="I1" s="138"/>
      <c r="J1" s="138"/>
      <c r="K1" s="138"/>
      <c r="L1" s="138"/>
      <c r="M1" s="158"/>
    </row>
    <row r="2" spans="1:15" ht="15">
      <c r="A2" s="103"/>
      <c r="B2" s="104"/>
      <c r="C2" s="104"/>
      <c r="D2" s="105" t="s">
        <v>50</v>
      </c>
      <c r="E2" s="159">
        <v>43344</v>
      </c>
      <c r="F2" s="160"/>
      <c r="G2" s="55"/>
      <c r="H2" s="55"/>
      <c r="I2" s="106"/>
      <c r="J2" s="154" t="s">
        <v>212</v>
      </c>
      <c r="K2" s="155"/>
      <c r="L2" s="154" t="s">
        <v>215</v>
      </c>
      <c r="M2" s="155"/>
    </row>
    <row r="3" spans="1:15" ht="15">
      <c r="A3" s="107"/>
      <c r="B3" s="108"/>
      <c r="C3" s="108"/>
      <c r="D3" s="109" t="s">
        <v>51</v>
      </c>
      <c r="E3" s="161" t="s">
        <v>199</v>
      </c>
      <c r="F3" s="162"/>
      <c r="G3" s="55"/>
      <c r="H3" s="55"/>
      <c r="I3" s="106"/>
      <c r="J3" s="156"/>
      <c r="K3" s="157"/>
      <c r="L3" s="156"/>
      <c r="M3" s="157"/>
    </row>
    <row r="4" spans="1:15" ht="44.25" customHeight="1">
      <c r="A4" s="110" t="s">
        <v>1</v>
      </c>
      <c r="B4" s="110" t="s">
        <v>2</v>
      </c>
      <c r="C4" s="110" t="s">
        <v>3</v>
      </c>
      <c r="D4" s="110" t="s">
        <v>78</v>
      </c>
      <c r="E4" s="110" t="s">
        <v>4</v>
      </c>
      <c r="F4" s="111" t="s">
        <v>5</v>
      </c>
      <c r="G4" s="112" t="s">
        <v>79</v>
      </c>
      <c r="H4" s="112" t="s">
        <v>30</v>
      </c>
      <c r="I4" s="113" t="s">
        <v>6</v>
      </c>
      <c r="J4" s="128" t="s">
        <v>213</v>
      </c>
      <c r="K4" s="128" t="s">
        <v>214</v>
      </c>
      <c r="L4" s="128" t="s">
        <v>213</v>
      </c>
      <c r="M4" s="128" t="s">
        <v>214</v>
      </c>
    </row>
    <row r="5" spans="1:15" ht="18.75" customHeight="1">
      <c r="A5" s="114" t="s">
        <v>82</v>
      </c>
      <c r="B5" s="163" t="s">
        <v>52</v>
      </c>
      <c r="C5" s="164"/>
      <c r="D5" s="165"/>
      <c r="E5" s="114"/>
      <c r="F5" s="115"/>
      <c r="G5" s="116"/>
      <c r="H5" s="93">
        <f>SUM(I6:I15)</f>
        <v>0</v>
      </c>
      <c r="I5" s="117"/>
      <c r="J5" s="129"/>
      <c r="K5" s="129"/>
      <c r="L5" s="129"/>
      <c r="M5" s="129"/>
    </row>
    <row r="6" spans="1:15" ht="80.25" customHeight="1" outlineLevel="1">
      <c r="A6" s="42" t="s">
        <v>93</v>
      </c>
      <c r="B6" s="55">
        <v>72215</v>
      </c>
      <c r="C6" s="56" t="s">
        <v>11</v>
      </c>
      <c r="D6" s="43" t="s">
        <v>95</v>
      </c>
      <c r="E6" s="55" t="s">
        <v>48</v>
      </c>
      <c r="F6" s="57">
        <v>1.44</v>
      </c>
      <c r="G6" s="58">
        <v>54.05</v>
      </c>
      <c r="H6" s="59">
        <f>G6*1.2251</f>
        <v>66.216655000000003</v>
      </c>
      <c r="I6" s="60">
        <f>'SERV 1'!L7</f>
        <v>0</v>
      </c>
      <c r="J6" s="129"/>
      <c r="K6" s="130"/>
      <c r="L6" s="129"/>
      <c r="M6" s="129"/>
    </row>
    <row r="7" spans="1:15" ht="30" outlineLevel="1">
      <c r="A7" s="42" t="s">
        <v>38</v>
      </c>
      <c r="B7" s="45">
        <v>97644</v>
      </c>
      <c r="C7" s="45" t="s">
        <v>11</v>
      </c>
      <c r="D7" s="43" t="s">
        <v>155</v>
      </c>
      <c r="E7" s="42" t="s">
        <v>53</v>
      </c>
      <c r="F7" s="57">
        <v>48.07</v>
      </c>
      <c r="G7" s="58">
        <v>8.7899999999999991</v>
      </c>
      <c r="H7" s="59">
        <f t="shared" ref="H7:H70" si="0">G7*1.2251</f>
        <v>10.768628999999999</v>
      </c>
      <c r="I7" s="60">
        <f>'SERV 1'!L8</f>
        <v>0</v>
      </c>
      <c r="J7" s="129"/>
      <c r="K7" s="130"/>
      <c r="L7" s="129"/>
      <c r="M7" s="129"/>
    </row>
    <row r="8" spans="1:15" ht="57.75" customHeight="1" outlineLevel="1">
      <c r="A8" s="42" t="s">
        <v>23</v>
      </c>
      <c r="B8" s="45">
        <v>97663</v>
      </c>
      <c r="C8" s="45" t="s">
        <v>11</v>
      </c>
      <c r="D8" s="43" t="s">
        <v>112</v>
      </c>
      <c r="E8" s="42" t="s">
        <v>59</v>
      </c>
      <c r="F8" s="57">
        <v>8</v>
      </c>
      <c r="G8" s="58">
        <v>11.74</v>
      </c>
      <c r="H8" s="59">
        <f t="shared" si="0"/>
        <v>14.382674000000002</v>
      </c>
      <c r="I8" s="60">
        <f>'SERV 1'!L9</f>
        <v>0</v>
      </c>
      <c r="J8" s="129"/>
      <c r="K8" s="130"/>
      <c r="L8" s="129"/>
      <c r="M8" s="129"/>
    </row>
    <row r="9" spans="1:15" ht="45" outlineLevel="1">
      <c r="A9" s="42" t="s">
        <v>24</v>
      </c>
      <c r="B9" s="45">
        <v>97633</v>
      </c>
      <c r="C9" s="45" t="s">
        <v>11</v>
      </c>
      <c r="D9" s="43" t="s">
        <v>113</v>
      </c>
      <c r="E9" s="42" t="s">
        <v>53</v>
      </c>
      <c r="F9" s="57">
        <v>78.8</v>
      </c>
      <c r="G9" s="58">
        <v>21.97</v>
      </c>
      <c r="H9" s="59">
        <f t="shared" si="0"/>
        <v>26.915447</v>
      </c>
      <c r="I9" s="60">
        <f>'SERV 1'!L10</f>
        <v>0</v>
      </c>
      <c r="J9" s="129"/>
      <c r="K9" s="130"/>
      <c r="L9" s="129"/>
      <c r="M9" s="129"/>
    </row>
    <row r="10" spans="1:15" ht="61.5" customHeight="1" outlineLevel="1">
      <c r="A10" s="42" t="s">
        <v>25</v>
      </c>
      <c r="B10" s="45">
        <v>97634</v>
      </c>
      <c r="C10" s="45" t="s">
        <v>11</v>
      </c>
      <c r="D10" s="43" t="s">
        <v>115</v>
      </c>
      <c r="E10" s="42" t="s">
        <v>53</v>
      </c>
      <c r="F10" s="57">
        <v>20.8</v>
      </c>
      <c r="G10" s="58">
        <v>12.19</v>
      </c>
      <c r="H10" s="59">
        <f t="shared" si="0"/>
        <v>14.933969000000001</v>
      </c>
      <c r="I10" s="60">
        <f>'SERV 1'!L11</f>
        <v>0</v>
      </c>
      <c r="J10" s="129"/>
      <c r="K10" s="130"/>
      <c r="L10" s="129"/>
      <c r="M10" s="129"/>
    </row>
    <row r="11" spans="1:15" ht="61.5" customHeight="1" outlineLevel="1">
      <c r="A11" s="42" t="s">
        <v>26</v>
      </c>
      <c r="B11" s="45">
        <v>5765</v>
      </c>
      <c r="C11" s="45" t="s">
        <v>11</v>
      </c>
      <c r="D11" s="43" t="s">
        <v>127</v>
      </c>
      <c r="E11" s="42" t="s">
        <v>128</v>
      </c>
      <c r="F11" s="61">
        <v>4</v>
      </c>
      <c r="G11" s="57">
        <v>26.98</v>
      </c>
      <c r="H11" s="59">
        <f t="shared" si="0"/>
        <v>33.053198000000002</v>
      </c>
      <c r="I11" s="60">
        <f>'SERV 1'!L12</f>
        <v>0</v>
      </c>
      <c r="J11" s="129"/>
      <c r="K11" s="130"/>
      <c r="L11" s="129"/>
      <c r="M11" s="129"/>
    </row>
    <row r="12" spans="1:15" ht="45" outlineLevel="1">
      <c r="A12" s="42" t="s">
        <v>44</v>
      </c>
      <c r="B12" s="45">
        <v>97631</v>
      </c>
      <c r="C12" s="45" t="s">
        <v>11</v>
      </c>
      <c r="D12" s="43" t="s">
        <v>114</v>
      </c>
      <c r="E12" s="42" t="s">
        <v>53</v>
      </c>
      <c r="F12" s="57">
        <v>199.28</v>
      </c>
      <c r="G12" s="58">
        <v>3.16</v>
      </c>
      <c r="H12" s="59">
        <f t="shared" si="0"/>
        <v>3.8713160000000002</v>
      </c>
      <c r="I12" s="60">
        <f>'SERV 1'!L13</f>
        <v>0</v>
      </c>
      <c r="J12" s="129"/>
      <c r="K12" s="130"/>
      <c r="L12" s="129"/>
      <c r="M12" s="129"/>
    </row>
    <row r="13" spans="1:15" ht="50.25" customHeight="1" outlineLevel="1">
      <c r="A13" s="42" t="s">
        <v>45</v>
      </c>
      <c r="B13" s="45">
        <v>97641</v>
      </c>
      <c r="C13" s="45" t="s">
        <v>11</v>
      </c>
      <c r="D13" s="43" t="s">
        <v>196</v>
      </c>
      <c r="E13" s="42" t="s">
        <v>12</v>
      </c>
      <c r="F13" s="57">
        <v>8</v>
      </c>
      <c r="G13" s="58">
        <v>4.76</v>
      </c>
      <c r="H13" s="59">
        <f t="shared" si="0"/>
        <v>5.8314760000000003</v>
      </c>
      <c r="I13" s="60">
        <f>'SERV 1'!L14</f>
        <v>0</v>
      </c>
      <c r="J13" s="129"/>
      <c r="K13" s="130"/>
      <c r="L13" s="129"/>
      <c r="M13" s="130"/>
      <c r="N13" s="24"/>
      <c r="O13" s="24"/>
    </row>
    <row r="14" spans="1:15" ht="61.5" customHeight="1" outlineLevel="1">
      <c r="A14" s="42" t="s">
        <v>46</v>
      </c>
      <c r="B14" s="62">
        <v>72897</v>
      </c>
      <c r="C14" s="62" t="s">
        <v>11</v>
      </c>
      <c r="D14" s="63" t="s">
        <v>148</v>
      </c>
      <c r="E14" s="62" t="s">
        <v>48</v>
      </c>
      <c r="F14" s="64">
        <v>6</v>
      </c>
      <c r="G14" s="65">
        <v>23.36</v>
      </c>
      <c r="H14" s="59">
        <f t="shared" si="0"/>
        <v>28.618336000000003</v>
      </c>
      <c r="I14" s="60">
        <f>'SERV 1'!L15</f>
        <v>0</v>
      </c>
      <c r="J14" s="129"/>
      <c r="K14" s="130"/>
      <c r="L14" s="131"/>
      <c r="M14" s="130"/>
      <c r="N14" s="47"/>
      <c r="O14" s="24"/>
    </row>
    <row r="15" spans="1:15" ht="61.5" customHeight="1" outlineLevel="1">
      <c r="A15" s="42" t="s">
        <v>195</v>
      </c>
      <c r="B15" s="62">
        <v>72900</v>
      </c>
      <c r="C15" s="62" t="s">
        <v>11</v>
      </c>
      <c r="D15" s="63" t="s">
        <v>149</v>
      </c>
      <c r="E15" s="62" t="s">
        <v>84</v>
      </c>
      <c r="F15" s="64">
        <v>6</v>
      </c>
      <c r="G15" s="65">
        <v>6.06</v>
      </c>
      <c r="H15" s="59">
        <f t="shared" si="0"/>
        <v>7.4241060000000001</v>
      </c>
      <c r="I15" s="60">
        <f>'SERV 1'!L16</f>
        <v>0</v>
      </c>
      <c r="J15" s="129"/>
      <c r="K15" s="130"/>
      <c r="L15" s="131"/>
      <c r="M15" s="130"/>
      <c r="N15" s="47"/>
      <c r="O15" s="24"/>
    </row>
    <row r="16" spans="1:15" ht="23.25" customHeight="1" outlineLevel="1">
      <c r="A16" s="66">
        <v>2</v>
      </c>
      <c r="B16" s="67"/>
      <c r="C16" s="67"/>
      <c r="D16" s="68" t="s">
        <v>118</v>
      </c>
      <c r="E16" s="69"/>
      <c r="F16" s="70"/>
      <c r="G16" s="70"/>
      <c r="H16" s="59">
        <f t="shared" si="0"/>
        <v>0</v>
      </c>
      <c r="I16" s="60">
        <f>'SERV 1'!L17</f>
        <v>0</v>
      </c>
      <c r="J16" s="129"/>
      <c r="K16" s="130"/>
      <c r="L16" s="129"/>
      <c r="M16" s="130"/>
      <c r="N16" s="24"/>
      <c r="O16" s="24"/>
    </row>
    <row r="17" spans="1:13" ht="96.75" customHeight="1" outlineLevel="1">
      <c r="A17" s="62" t="s">
        <v>8</v>
      </c>
      <c r="B17" s="62">
        <v>87472</v>
      </c>
      <c r="C17" s="62" t="s">
        <v>11</v>
      </c>
      <c r="D17" s="63" t="s">
        <v>142</v>
      </c>
      <c r="E17" s="62" t="s">
        <v>12</v>
      </c>
      <c r="F17" s="64">
        <v>3.2</v>
      </c>
      <c r="G17" s="65">
        <v>41.24</v>
      </c>
      <c r="H17" s="59">
        <f t="shared" si="0"/>
        <v>50.523124000000003</v>
      </c>
      <c r="I17" s="60">
        <f>'SERV 1'!L18</f>
        <v>0</v>
      </c>
      <c r="J17" s="129"/>
      <c r="K17" s="130"/>
      <c r="L17" s="129"/>
      <c r="M17" s="130"/>
    </row>
    <row r="18" spans="1:13" ht="27.75" customHeight="1" outlineLevel="1">
      <c r="A18" s="118">
        <v>3</v>
      </c>
      <c r="B18" s="119"/>
      <c r="C18" s="119"/>
      <c r="D18" s="120" t="s">
        <v>111</v>
      </c>
      <c r="E18" s="121"/>
      <c r="F18" s="122"/>
      <c r="G18" s="123"/>
      <c r="H18" s="59">
        <f t="shared" si="0"/>
        <v>0</v>
      </c>
      <c r="I18" s="60">
        <f>'SERV 1'!L19</f>
        <v>0</v>
      </c>
      <c r="J18" s="129"/>
      <c r="K18" s="130"/>
      <c r="L18" s="129"/>
      <c r="M18" s="130"/>
    </row>
    <row r="19" spans="1:13" ht="90" customHeight="1" outlineLevel="1">
      <c r="A19" s="42" t="s">
        <v>9</v>
      </c>
      <c r="B19" s="78">
        <v>87878</v>
      </c>
      <c r="C19" s="78" t="s">
        <v>11</v>
      </c>
      <c r="D19" s="79" t="s">
        <v>71</v>
      </c>
      <c r="E19" s="55" t="s">
        <v>61</v>
      </c>
      <c r="F19" s="57">
        <v>134</v>
      </c>
      <c r="G19" s="58">
        <v>3.9</v>
      </c>
      <c r="H19" s="59">
        <f t="shared" si="0"/>
        <v>4.7778900000000002</v>
      </c>
      <c r="I19" s="60">
        <f>'SERV 1'!L20</f>
        <v>0</v>
      </c>
      <c r="J19" s="129"/>
      <c r="K19" s="130"/>
      <c r="L19" s="129"/>
      <c r="M19" s="130"/>
    </row>
    <row r="20" spans="1:13" ht="122.25" customHeight="1" outlineLevel="1">
      <c r="A20" s="42" t="s">
        <v>18</v>
      </c>
      <c r="B20" s="78">
        <v>87554</v>
      </c>
      <c r="C20" s="78" t="s">
        <v>11</v>
      </c>
      <c r="D20" s="43" t="s">
        <v>124</v>
      </c>
      <c r="E20" s="55" t="s">
        <v>60</v>
      </c>
      <c r="F20" s="57">
        <v>105.2</v>
      </c>
      <c r="G20" s="58">
        <v>17.670000000000002</v>
      </c>
      <c r="H20" s="59">
        <f t="shared" si="0"/>
        <v>21.647517000000004</v>
      </c>
      <c r="I20" s="60">
        <f>'SERV 1'!L21</f>
        <v>0</v>
      </c>
      <c r="J20" s="129"/>
      <c r="K20" s="130"/>
      <c r="L20" s="129"/>
      <c r="M20" s="130"/>
    </row>
    <row r="21" spans="1:13" ht="103.5" customHeight="1" outlineLevel="1">
      <c r="A21" s="42" t="s">
        <v>54</v>
      </c>
      <c r="B21" s="78">
        <v>93393</v>
      </c>
      <c r="C21" s="78" t="s">
        <v>11</v>
      </c>
      <c r="D21" s="79" t="s">
        <v>107</v>
      </c>
      <c r="E21" s="55" t="s">
        <v>41</v>
      </c>
      <c r="F21" s="57">
        <v>105.2</v>
      </c>
      <c r="G21" s="58">
        <v>39.61</v>
      </c>
      <c r="H21" s="59">
        <f t="shared" si="0"/>
        <v>48.526211000000004</v>
      </c>
      <c r="I21" s="60">
        <f>'SERV 1'!L22</f>
        <v>0</v>
      </c>
      <c r="J21" s="128"/>
      <c r="K21" s="130"/>
      <c r="L21" s="129"/>
      <c r="M21" s="130"/>
    </row>
    <row r="22" spans="1:13" ht="117" customHeight="1" outlineLevel="1">
      <c r="A22" s="42" t="s">
        <v>120</v>
      </c>
      <c r="B22" s="78">
        <v>87530</v>
      </c>
      <c r="C22" s="78" t="s">
        <v>11</v>
      </c>
      <c r="D22" s="43" t="s">
        <v>117</v>
      </c>
      <c r="E22" s="55" t="s">
        <v>53</v>
      </c>
      <c r="F22" s="57">
        <v>80.16</v>
      </c>
      <c r="G22" s="58">
        <v>35.1</v>
      </c>
      <c r="H22" s="59">
        <f t="shared" si="0"/>
        <v>43.001010000000008</v>
      </c>
      <c r="I22" s="60">
        <f>'SERV 1'!L23</f>
        <v>0</v>
      </c>
      <c r="J22" s="129"/>
      <c r="K22" s="130"/>
      <c r="L22" s="129"/>
      <c r="M22" s="130"/>
    </row>
    <row r="23" spans="1:13" ht="18.75" customHeight="1" outlineLevel="1">
      <c r="A23" s="66">
        <v>4</v>
      </c>
      <c r="B23" s="80"/>
      <c r="C23" s="80"/>
      <c r="D23" s="68" t="s">
        <v>122</v>
      </c>
      <c r="E23" s="66"/>
      <c r="F23" s="81"/>
      <c r="G23" s="82"/>
      <c r="H23" s="59">
        <f t="shared" si="0"/>
        <v>0</v>
      </c>
      <c r="I23" s="60">
        <f>'SERV 1'!L24</f>
        <v>0</v>
      </c>
      <c r="J23" s="129"/>
      <c r="K23" s="130"/>
      <c r="L23" s="129"/>
      <c r="M23" s="130"/>
    </row>
    <row r="24" spans="1:13" ht="90" outlineLevel="1">
      <c r="A24" s="42" t="s">
        <v>10</v>
      </c>
      <c r="B24" s="78">
        <v>87881</v>
      </c>
      <c r="C24" s="83" t="s">
        <v>11</v>
      </c>
      <c r="D24" s="43" t="s">
        <v>116</v>
      </c>
      <c r="E24" s="42" t="s">
        <v>53</v>
      </c>
      <c r="F24" s="57">
        <v>157.41</v>
      </c>
      <c r="G24" s="58">
        <v>4.0999999999999996</v>
      </c>
      <c r="H24" s="59">
        <f t="shared" si="0"/>
        <v>5.0229099999999995</v>
      </c>
      <c r="I24" s="60">
        <f>'SERV 1'!L25</f>
        <v>0</v>
      </c>
      <c r="J24" s="129"/>
      <c r="K24" s="130"/>
      <c r="L24" s="129"/>
      <c r="M24" s="130"/>
    </row>
    <row r="25" spans="1:13" ht="75" outlineLevel="1">
      <c r="A25" s="42" t="s">
        <v>13</v>
      </c>
      <c r="B25" s="78">
        <v>87332</v>
      </c>
      <c r="C25" s="83" t="s">
        <v>11</v>
      </c>
      <c r="D25" s="43" t="s">
        <v>140</v>
      </c>
      <c r="E25" s="42" t="s">
        <v>84</v>
      </c>
      <c r="F25" s="44">
        <v>3.14</v>
      </c>
      <c r="G25" s="58">
        <v>351.6</v>
      </c>
      <c r="H25" s="59">
        <f t="shared" si="0"/>
        <v>430.74516000000006</v>
      </c>
      <c r="I25" s="60">
        <f>'SERV 1'!L26</f>
        <v>0</v>
      </c>
      <c r="J25" s="129"/>
      <c r="K25" s="130"/>
      <c r="L25" s="129"/>
      <c r="M25" s="130"/>
    </row>
    <row r="26" spans="1:13" ht="48" customHeight="1" outlineLevel="1">
      <c r="A26" s="42" t="s">
        <v>14</v>
      </c>
      <c r="B26" s="78">
        <v>96116</v>
      </c>
      <c r="C26" s="83" t="s">
        <v>11</v>
      </c>
      <c r="D26" s="43" t="s">
        <v>123</v>
      </c>
      <c r="E26" s="42" t="s">
        <v>53</v>
      </c>
      <c r="F26" s="57">
        <v>55.77</v>
      </c>
      <c r="G26" s="58">
        <v>43.62</v>
      </c>
      <c r="H26" s="59">
        <f t="shared" si="0"/>
        <v>53.438862</v>
      </c>
      <c r="I26" s="60">
        <f>'SERV 1'!L27</f>
        <v>0</v>
      </c>
      <c r="J26" s="129"/>
      <c r="K26" s="130"/>
      <c r="L26" s="129"/>
      <c r="M26" s="130"/>
    </row>
    <row r="27" spans="1:13" ht="90" outlineLevel="1">
      <c r="A27" s="42" t="s">
        <v>138</v>
      </c>
      <c r="B27" s="78">
        <v>84874</v>
      </c>
      <c r="C27" s="83" t="s">
        <v>11</v>
      </c>
      <c r="D27" s="43" t="s">
        <v>126</v>
      </c>
      <c r="E27" s="42" t="s">
        <v>4</v>
      </c>
      <c r="F27" s="57">
        <v>1</v>
      </c>
      <c r="G27" s="58">
        <v>192.89</v>
      </c>
      <c r="H27" s="59">
        <f t="shared" si="0"/>
        <v>236.309539</v>
      </c>
      <c r="I27" s="60">
        <f>'SERV 1'!L28</f>
        <v>0</v>
      </c>
      <c r="J27" s="129"/>
      <c r="K27" s="130"/>
      <c r="L27" s="129"/>
      <c r="M27" s="130"/>
    </row>
    <row r="28" spans="1:13" ht="45" customHeight="1" outlineLevel="1">
      <c r="A28" s="42" t="s">
        <v>198</v>
      </c>
      <c r="B28" s="78">
        <v>94213</v>
      </c>
      <c r="C28" s="83" t="s">
        <v>11</v>
      </c>
      <c r="D28" s="43" t="s">
        <v>197</v>
      </c>
      <c r="E28" s="42" t="s">
        <v>53</v>
      </c>
      <c r="F28" s="57">
        <v>20</v>
      </c>
      <c r="G28" s="58">
        <v>40.21</v>
      </c>
      <c r="H28" s="59">
        <f t="shared" si="0"/>
        <v>49.261271000000001</v>
      </c>
      <c r="I28" s="60">
        <f>'SERV 1'!L29</f>
        <v>0</v>
      </c>
      <c r="J28" s="129"/>
      <c r="K28" s="130"/>
      <c r="L28" s="129"/>
      <c r="M28" s="130"/>
    </row>
    <row r="29" spans="1:13" ht="18.75" customHeight="1" outlineLevel="1">
      <c r="A29" s="66">
        <v>5</v>
      </c>
      <c r="B29" s="80"/>
      <c r="C29" s="80"/>
      <c r="D29" s="84" t="s">
        <v>106</v>
      </c>
      <c r="E29" s="66"/>
      <c r="F29" s="81"/>
      <c r="G29" s="82"/>
      <c r="H29" s="59">
        <f t="shared" si="0"/>
        <v>0</v>
      </c>
      <c r="I29" s="60">
        <f>'SERV 1'!L30</f>
        <v>0</v>
      </c>
      <c r="J29" s="129"/>
      <c r="K29" s="130"/>
      <c r="L29" s="129"/>
      <c r="M29" s="130"/>
    </row>
    <row r="30" spans="1:13" ht="55.5" customHeight="1" outlineLevel="1">
      <c r="A30" s="42" t="s">
        <v>15</v>
      </c>
      <c r="B30" s="78">
        <v>90446</v>
      </c>
      <c r="C30" s="78" t="s">
        <v>11</v>
      </c>
      <c r="D30" s="43" t="s">
        <v>125</v>
      </c>
      <c r="E30" s="42" t="s">
        <v>47</v>
      </c>
      <c r="F30" s="57">
        <v>3.5</v>
      </c>
      <c r="G30" s="58">
        <v>32.46</v>
      </c>
      <c r="H30" s="59">
        <f t="shared" si="0"/>
        <v>39.766746000000005</v>
      </c>
      <c r="I30" s="60">
        <f>'SERV 1'!L31</f>
        <v>0</v>
      </c>
      <c r="J30" s="129"/>
      <c r="K30" s="130"/>
      <c r="L30" s="129"/>
      <c r="M30" s="130"/>
    </row>
    <row r="31" spans="1:13" ht="91.5" customHeight="1" outlineLevel="1">
      <c r="A31" s="42" t="s">
        <v>55</v>
      </c>
      <c r="B31" s="78">
        <v>87682</v>
      </c>
      <c r="C31" s="78" t="s">
        <v>11</v>
      </c>
      <c r="D31" s="43" t="s">
        <v>156</v>
      </c>
      <c r="E31" s="55" t="s">
        <v>53</v>
      </c>
      <c r="F31" s="57">
        <v>24.29</v>
      </c>
      <c r="G31" s="58">
        <v>36.82</v>
      </c>
      <c r="H31" s="59">
        <f t="shared" si="0"/>
        <v>45.108182000000006</v>
      </c>
      <c r="I31" s="60">
        <f>'SERV 1'!L32</f>
        <v>0</v>
      </c>
      <c r="J31" s="129"/>
      <c r="K31" s="130"/>
      <c r="L31" s="129"/>
      <c r="M31" s="130"/>
    </row>
    <row r="32" spans="1:13" ht="91.5" customHeight="1" outlineLevel="1">
      <c r="A32" s="42" t="s">
        <v>56</v>
      </c>
      <c r="B32" s="78">
        <v>93391</v>
      </c>
      <c r="C32" s="78" t="s">
        <v>11</v>
      </c>
      <c r="D32" s="79" t="s">
        <v>96</v>
      </c>
      <c r="E32" s="55" t="s">
        <v>41</v>
      </c>
      <c r="F32" s="57">
        <v>20.79</v>
      </c>
      <c r="G32" s="58">
        <v>33.86</v>
      </c>
      <c r="H32" s="59">
        <f t="shared" si="0"/>
        <v>41.481886000000003</v>
      </c>
      <c r="I32" s="60">
        <f>'SERV 1'!L33</f>
        <v>0</v>
      </c>
      <c r="J32" s="129"/>
      <c r="K32" s="130"/>
      <c r="L32" s="129"/>
      <c r="M32" s="130"/>
    </row>
    <row r="33" spans="1:13" ht="18.75" customHeight="1" outlineLevel="1">
      <c r="A33" s="66">
        <v>6</v>
      </c>
      <c r="B33" s="80"/>
      <c r="C33" s="80"/>
      <c r="D33" s="84" t="s">
        <v>62</v>
      </c>
      <c r="E33" s="85"/>
      <c r="F33" s="86"/>
      <c r="G33" s="87"/>
      <c r="H33" s="59">
        <f t="shared" si="0"/>
        <v>0</v>
      </c>
      <c r="I33" s="60">
        <f>'SERV 1'!L34</f>
        <v>0</v>
      </c>
      <c r="J33" s="129"/>
      <c r="K33" s="130"/>
      <c r="L33" s="129"/>
      <c r="M33" s="130"/>
    </row>
    <row r="34" spans="1:13" ht="78" customHeight="1" outlineLevel="1">
      <c r="A34" s="42" t="s">
        <v>16</v>
      </c>
      <c r="B34" s="78">
        <v>89495</v>
      </c>
      <c r="C34" s="78" t="s">
        <v>11</v>
      </c>
      <c r="D34" s="79" t="s">
        <v>72</v>
      </c>
      <c r="E34" s="55" t="s">
        <v>7</v>
      </c>
      <c r="F34" s="57">
        <v>4</v>
      </c>
      <c r="G34" s="58">
        <v>9.33</v>
      </c>
      <c r="H34" s="59">
        <f t="shared" si="0"/>
        <v>11.430183000000001</v>
      </c>
      <c r="I34" s="60">
        <f>'SERV 1'!L35</f>
        <v>0</v>
      </c>
      <c r="J34" s="129"/>
      <c r="K34" s="130"/>
      <c r="L34" s="129"/>
      <c r="M34" s="130"/>
    </row>
    <row r="35" spans="1:13" ht="94.5" customHeight="1" outlineLevel="1">
      <c r="A35" s="42" t="s">
        <v>27</v>
      </c>
      <c r="B35" s="78">
        <v>90709</v>
      </c>
      <c r="C35" s="78" t="s">
        <v>11</v>
      </c>
      <c r="D35" s="79" t="s">
        <v>35</v>
      </c>
      <c r="E35" s="55" t="s">
        <v>17</v>
      </c>
      <c r="F35" s="57">
        <v>12</v>
      </c>
      <c r="G35" s="58">
        <v>21.38</v>
      </c>
      <c r="H35" s="59">
        <f t="shared" si="0"/>
        <v>26.192637999999999</v>
      </c>
      <c r="I35" s="60">
        <f>'SERV 1'!L36</f>
        <v>0</v>
      </c>
      <c r="J35" s="129"/>
      <c r="K35" s="130"/>
      <c r="L35" s="129"/>
      <c r="M35" s="130"/>
    </row>
    <row r="36" spans="1:13" ht="90" outlineLevel="1">
      <c r="A36" s="42" t="s">
        <v>29</v>
      </c>
      <c r="B36" s="78">
        <v>89711</v>
      </c>
      <c r="C36" s="78" t="s">
        <v>11</v>
      </c>
      <c r="D36" s="79" t="s">
        <v>36</v>
      </c>
      <c r="E36" s="55" t="s">
        <v>17</v>
      </c>
      <c r="F36" s="57">
        <v>18</v>
      </c>
      <c r="G36" s="58">
        <v>17.68</v>
      </c>
      <c r="H36" s="59">
        <f t="shared" si="0"/>
        <v>21.659768</v>
      </c>
      <c r="I36" s="60">
        <f>'SERV 1'!L37</f>
        <v>0</v>
      </c>
      <c r="J36" s="129"/>
      <c r="K36" s="130"/>
      <c r="L36" s="129"/>
      <c r="M36" s="130"/>
    </row>
    <row r="37" spans="1:13" ht="90" outlineLevel="1">
      <c r="A37" s="42" t="s">
        <v>39</v>
      </c>
      <c r="B37" s="78">
        <v>89712</v>
      </c>
      <c r="C37" s="78" t="s">
        <v>11</v>
      </c>
      <c r="D37" s="79" t="s">
        <v>81</v>
      </c>
      <c r="E37" s="55" t="s">
        <v>17</v>
      </c>
      <c r="F37" s="57">
        <v>12</v>
      </c>
      <c r="G37" s="58">
        <v>25.09</v>
      </c>
      <c r="H37" s="59">
        <f t="shared" si="0"/>
        <v>30.737759</v>
      </c>
      <c r="I37" s="60">
        <f>'SERV 1'!L38</f>
        <v>0</v>
      </c>
      <c r="J37" s="129"/>
      <c r="K37" s="130"/>
      <c r="L37" s="129"/>
      <c r="M37" s="130"/>
    </row>
    <row r="38" spans="1:13" ht="21.75" customHeight="1" outlineLevel="1">
      <c r="A38" s="66">
        <v>7</v>
      </c>
      <c r="B38" s="80"/>
      <c r="C38" s="80"/>
      <c r="D38" s="84" t="s">
        <v>0</v>
      </c>
      <c r="E38" s="66"/>
      <c r="F38" s="81"/>
      <c r="G38" s="82"/>
      <c r="H38" s="59">
        <f t="shared" si="0"/>
        <v>0</v>
      </c>
      <c r="I38" s="60">
        <f>'SERV 1'!L39</f>
        <v>0</v>
      </c>
      <c r="J38" s="129"/>
      <c r="K38" s="130"/>
      <c r="L38" s="129"/>
      <c r="M38" s="130"/>
    </row>
    <row r="39" spans="1:13" ht="90.75" hidden="1" customHeight="1" outlineLevel="1">
      <c r="A39" s="42"/>
      <c r="B39" s="78">
        <v>89957</v>
      </c>
      <c r="C39" s="78" t="s">
        <v>11</v>
      </c>
      <c r="D39" s="79" t="s">
        <v>63</v>
      </c>
      <c r="E39" s="55" t="s">
        <v>7</v>
      </c>
      <c r="F39" s="57"/>
      <c r="G39" s="58">
        <v>130.99</v>
      </c>
      <c r="H39" s="59">
        <f t="shared" si="0"/>
        <v>160.47584900000001</v>
      </c>
      <c r="I39" s="60">
        <f>'SERV 1'!L40</f>
        <v>0</v>
      </c>
      <c r="J39" s="129"/>
      <c r="K39" s="130"/>
      <c r="L39" s="129"/>
      <c r="M39" s="130"/>
    </row>
    <row r="40" spans="1:13" ht="99" hidden="1" customHeight="1" outlineLevel="1">
      <c r="A40" s="42"/>
      <c r="B40" s="78"/>
      <c r="C40" s="83" t="s">
        <v>11</v>
      </c>
      <c r="D40" s="43" t="s">
        <v>119</v>
      </c>
      <c r="E40" s="42" t="s">
        <v>49</v>
      </c>
      <c r="F40" s="57"/>
      <c r="G40" s="58">
        <v>192.35</v>
      </c>
      <c r="H40" s="59">
        <f t="shared" si="0"/>
        <v>235.64798500000001</v>
      </c>
      <c r="I40" s="60">
        <f>'SERV 1'!L41</f>
        <v>0</v>
      </c>
      <c r="J40" s="129"/>
      <c r="K40" s="130"/>
      <c r="L40" s="129"/>
      <c r="M40" s="130"/>
    </row>
    <row r="41" spans="1:13" ht="72.75" customHeight="1" outlineLevel="1">
      <c r="A41" s="42" t="s">
        <v>19</v>
      </c>
      <c r="B41" s="78">
        <v>89403</v>
      </c>
      <c r="C41" s="78" t="s">
        <v>11</v>
      </c>
      <c r="D41" s="79" t="s">
        <v>94</v>
      </c>
      <c r="E41" s="55" t="s">
        <v>17</v>
      </c>
      <c r="F41" s="57">
        <v>24</v>
      </c>
      <c r="G41" s="58">
        <v>12.45</v>
      </c>
      <c r="H41" s="59">
        <f t="shared" si="0"/>
        <v>15.252495</v>
      </c>
      <c r="I41" s="60">
        <f>'SERV 1'!L42</f>
        <v>0</v>
      </c>
      <c r="J41" s="129"/>
      <c r="K41" s="130"/>
      <c r="L41" s="129"/>
      <c r="M41" s="130"/>
    </row>
    <row r="42" spans="1:13" ht="72.75" customHeight="1" outlineLevel="1">
      <c r="A42" s="42" t="s">
        <v>20</v>
      </c>
      <c r="B42" s="78">
        <v>89351</v>
      </c>
      <c r="C42" s="83" t="s">
        <v>11</v>
      </c>
      <c r="D42" s="43" t="s">
        <v>153</v>
      </c>
      <c r="E42" s="42" t="s">
        <v>4</v>
      </c>
      <c r="F42" s="57">
        <v>4</v>
      </c>
      <c r="G42" s="58">
        <v>23.49</v>
      </c>
      <c r="H42" s="59">
        <f t="shared" si="0"/>
        <v>28.777598999999999</v>
      </c>
      <c r="I42" s="60">
        <f>'SERV 1'!L43</f>
        <v>0</v>
      </c>
      <c r="J42" s="129"/>
      <c r="K42" s="130"/>
      <c r="L42" s="129"/>
      <c r="M42" s="130"/>
    </row>
    <row r="43" spans="1:13" ht="75" outlineLevel="1">
      <c r="A43" s="42" t="s">
        <v>21</v>
      </c>
      <c r="B43" s="78">
        <v>89353</v>
      </c>
      <c r="C43" s="78" t="s">
        <v>11</v>
      </c>
      <c r="D43" s="79" t="s">
        <v>73</v>
      </c>
      <c r="E43" s="55" t="s">
        <v>7</v>
      </c>
      <c r="F43" s="57">
        <v>2</v>
      </c>
      <c r="G43" s="58">
        <v>26.96</v>
      </c>
      <c r="H43" s="59">
        <f t="shared" si="0"/>
        <v>33.028696000000004</v>
      </c>
      <c r="I43" s="60">
        <f>'SERV 1'!L44</f>
        <v>0</v>
      </c>
      <c r="J43" s="129"/>
      <c r="K43" s="130"/>
      <c r="L43" s="129"/>
      <c r="M43" s="130"/>
    </row>
    <row r="44" spans="1:13" ht="22.5" customHeight="1" outlineLevel="1">
      <c r="A44" s="85">
        <v>8</v>
      </c>
      <c r="B44" s="80"/>
      <c r="C44" s="80"/>
      <c r="D44" s="84" t="s">
        <v>64</v>
      </c>
      <c r="E44" s="66"/>
      <c r="F44" s="81"/>
      <c r="G44" s="82"/>
      <c r="H44" s="59">
        <f t="shared" si="0"/>
        <v>0</v>
      </c>
      <c r="I44" s="60">
        <f>'SERV 1'!L45</f>
        <v>0</v>
      </c>
      <c r="J44" s="129"/>
      <c r="K44" s="130"/>
      <c r="L44" s="129"/>
      <c r="M44" s="130"/>
    </row>
    <row r="45" spans="1:13" ht="105" outlineLevel="1">
      <c r="A45" s="42" t="s">
        <v>34</v>
      </c>
      <c r="B45" s="78">
        <v>86931</v>
      </c>
      <c r="C45" s="78" t="s">
        <v>11</v>
      </c>
      <c r="D45" s="43" t="s">
        <v>141</v>
      </c>
      <c r="E45" s="55" t="s">
        <v>7</v>
      </c>
      <c r="F45" s="57">
        <v>4</v>
      </c>
      <c r="G45" s="58">
        <v>399.02</v>
      </c>
      <c r="H45" s="59">
        <f t="shared" si="0"/>
        <v>488.83940200000001</v>
      </c>
      <c r="I45" s="60">
        <f>'SERV 1'!L46</f>
        <v>0</v>
      </c>
      <c r="J45" s="129"/>
      <c r="K45" s="130"/>
      <c r="L45" s="129"/>
      <c r="M45" s="130"/>
    </row>
    <row r="46" spans="1:13" ht="48" customHeight="1" outlineLevel="1">
      <c r="A46" s="42" t="s">
        <v>22</v>
      </c>
      <c r="B46" s="78">
        <v>36081</v>
      </c>
      <c r="C46" s="78" t="s">
        <v>11</v>
      </c>
      <c r="D46" s="79" t="s">
        <v>65</v>
      </c>
      <c r="E46" s="55" t="s">
        <v>7</v>
      </c>
      <c r="F46" s="57">
        <v>8</v>
      </c>
      <c r="G46" s="58">
        <v>144.15</v>
      </c>
      <c r="H46" s="59">
        <f t="shared" si="0"/>
        <v>176.59816500000002</v>
      </c>
      <c r="I46" s="60">
        <f>'SERV 1'!L47</f>
        <v>0</v>
      </c>
      <c r="J46" s="129"/>
      <c r="K46" s="130"/>
      <c r="L46" s="129"/>
      <c r="M46" s="130"/>
    </row>
    <row r="47" spans="1:13" ht="38.25" customHeight="1" outlineLevel="1">
      <c r="A47" s="42" t="s">
        <v>42</v>
      </c>
      <c r="B47" s="78">
        <v>377</v>
      </c>
      <c r="C47" s="78" t="s">
        <v>11</v>
      </c>
      <c r="D47" s="79" t="s">
        <v>37</v>
      </c>
      <c r="E47" s="55" t="s">
        <v>7</v>
      </c>
      <c r="F47" s="57">
        <v>4</v>
      </c>
      <c r="G47" s="58">
        <v>22</v>
      </c>
      <c r="H47" s="59">
        <f t="shared" si="0"/>
        <v>26.952200000000001</v>
      </c>
      <c r="I47" s="60">
        <f>'SERV 1'!L48</f>
        <v>0</v>
      </c>
      <c r="J47" s="129"/>
      <c r="K47" s="130"/>
      <c r="L47" s="129"/>
      <c r="M47" s="130"/>
    </row>
    <row r="48" spans="1:13" ht="60" customHeight="1" outlineLevel="1">
      <c r="A48" s="42" t="s">
        <v>57</v>
      </c>
      <c r="B48" s="78">
        <v>86904</v>
      </c>
      <c r="C48" s="78" t="s">
        <v>11</v>
      </c>
      <c r="D48" s="79" t="s">
        <v>89</v>
      </c>
      <c r="E48" s="55" t="s">
        <v>7</v>
      </c>
      <c r="F48" s="57">
        <v>2</v>
      </c>
      <c r="G48" s="58">
        <v>114.43</v>
      </c>
      <c r="H48" s="59">
        <f t="shared" si="0"/>
        <v>140.18819300000001</v>
      </c>
      <c r="I48" s="60">
        <f>'SERV 1'!L49</f>
        <v>0</v>
      </c>
      <c r="J48" s="129"/>
      <c r="K48" s="130"/>
      <c r="L48" s="129"/>
      <c r="M48" s="130"/>
    </row>
    <row r="49" spans="1:13" ht="44.25" customHeight="1" outlineLevel="1">
      <c r="A49" s="42" t="s">
        <v>74</v>
      </c>
      <c r="B49" s="78">
        <v>86906</v>
      </c>
      <c r="C49" s="83" t="s">
        <v>11</v>
      </c>
      <c r="D49" s="43" t="s">
        <v>194</v>
      </c>
      <c r="E49" s="55" t="s">
        <v>7</v>
      </c>
      <c r="F49" s="57">
        <v>2</v>
      </c>
      <c r="G49" s="58">
        <v>49.21</v>
      </c>
      <c r="H49" s="59">
        <f t="shared" si="0"/>
        <v>60.287171000000008</v>
      </c>
      <c r="I49" s="60">
        <f>'SERV 1'!L50</f>
        <v>0</v>
      </c>
      <c r="J49" s="129"/>
      <c r="K49" s="130"/>
      <c r="L49" s="129"/>
      <c r="M49" s="130"/>
    </row>
    <row r="50" spans="1:13" ht="74.25" customHeight="1" outlineLevel="1">
      <c r="A50" s="42" t="s">
        <v>75</v>
      </c>
      <c r="B50" s="78">
        <v>86877</v>
      </c>
      <c r="C50" s="78" t="s">
        <v>11</v>
      </c>
      <c r="D50" s="79" t="s">
        <v>92</v>
      </c>
      <c r="E50" s="55" t="s">
        <v>7</v>
      </c>
      <c r="F50" s="57">
        <v>2</v>
      </c>
      <c r="G50" s="58">
        <v>23.8</v>
      </c>
      <c r="H50" s="59">
        <f t="shared" si="0"/>
        <v>29.157380000000003</v>
      </c>
      <c r="I50" s="60">
        <f>'SERV 1'!L51</f>
        <v>0</v>
      </c>
      <c r="J50" s="129"/>
      <c r="K50" s="130"/>
      <c r="L50" s="129"/>
      <c r="M50" s="130"/>
    </row>
    <row r="51" spans="1:13" ht="53.25" customHeight="1" outlineLevel="1">
      <c r="A51" s="42" t="s">
        <v>76</v>
      </c>
      <c r="B51" s="78">
        <v>86883</v>
      </c>
      <c r="C51" s="78" t="s">
        <v>11</v>
      </c>
      <c r="D51" s="79" t="s">
        <v>91</v>
      </c>
      <c r="E51" s="55" t="s">
        <v>7</v>
      </c>
      <c r="F51" s="57">
        <v>2</v>
      </c>
      <c r="G51" s="58">
        <v>11.75</v>
      </c>
      <c r="H51" s="59">
        <f t="shared" si="0"/>
        <v>14.394925000000001</v>
      </c>
      <c r="I51" s="60">
        <f>'SERV 1'!L52</f>
        <v>0</v>
      </c>
      <c r="J51" s="129"/>
      <c r="K51" s="130"/>
      <c r="L51" s="129"/>
      <c r="M51" s="130"/>
    </row>
    <row r="52" spans="1:13" ht="55.5" customHeight="1" outlineLevel="1">
      <c r="A52" s="42" t="s">
        <v>77</v>
      </c>
      <c r="B52" s="78">
        <v>86884</v>
      </c>
      <c r="C52" s="78" t="s">
        <v>11</v>
      </c>
      <c r="D52" s="79" t="s">
        <v>90</v>
      </c>
      <c r="E52" s="55" t="s">
        <v>7</v>
      </c>
      <c r="F52" s="57">
        <v>2</v>
      </c>
      <c r="G52" s="58">
        <v>8.9700000000000006</v>
      </c>
      <c r="H52" s="59">
        <f t="shared" si="0"/>
        <v>10.989147000000001</v>
      </c>
      <c r="I52" s="60">
        <f>'SERV 1'!L53</f>
        <v>0</v>
      </c>
      <c r="J52" s="129"/>
      <c r="K52" s="130"/>
      <c r="L52" s="129"/>
      <c r="M52" s="130"/>
    </row>
    <row r="53" spans="1:13" ht="20.25" customHeight="1" outlineLevel="1">
      <c r="A53" s="66">
        <v>9</v>
      </c>
      <c r="B53" s="80"/>
      <c r="C53" s="80"/>
      <c r="D53" s="84" t="s">
        <v>58</v>
      </c>
      <c r="E53" s="66"/>
      <c r="F53" s="81"/>
      <c r="G53" s="82"/>
      <c r="H53" s="59">
        <f t="shared" si="0"/>
        <v>0</v>
      </c>
      <c r="I53" s="60">
        <f>'SERV 1'!L54</f>
        <v>0</v>
      </c>
      <c r="J53" s="129"/>
      <c r="K53" s="130"/>
      <c r="L53" s="129"/>
      <c r="M53" s="130"/>
    </row>
    <row r="54" spans="1:13" ht="27.75" customHeight="1" outlineLevel="1">
      <c r="A54" s="42" t="s">
        <v>28</v>
      </c>
      <c r="B54" s="83">
        <v>2</v>
      </c>
      <c r="C54" s="83" t="s">
        <v>87</v>
      </c>
      <c r="D54" s="43" t="s">
        <v>139</v>
      </c>
      <c r="E54" s="55" t="s">
        <v>12</v>
      </c>
      <c r="F54" s="57">
        <v>279.74</v>
      </c>
      <c r="G54" s="58">
        <v>2.34</v>
      </c>
      <c r="H54" s="59">
        <f t="shared" si="0"/>
        <v>2.8667340000000001</v>
      </c>
      <c r="I54" s="60">
        <f>'SERV 1'!L55</f>
        <v>0</v>
      </c>
      <c r="J54" s="129"/>
      <c r="K54" s="130"/>
      <c r="L54" s="129"/>
      <c r="M54" s="130"/>
    </row>
    <row r="55" spans="1:13" ht="30" customHeight="1" outlineLevel="1">
      <c r="A55" s="42" t="s">
        <v>40</v>
      </c>
      <c r="B55" s="83">
        <v>1</v>
      </c>
      <c r="C55" s="83" t="s">
        <v>87</v>
      </c>
      <c r="D55" s="79" t="s">
        <v>109</v>
      </c>
      <c r="E55" s="55" t="s">
        <v>12</v>
      </c>
      <c r="F55" s="57">
        <v>920</v>
      </c>
      <c r="G55" s="58">
        <v>2.38</v>
      </c>
      <c r="H55" s="59">
        <f t="shared" si="0"/>
        <v>2.9157380000000002</v>
      </c>
      <c r="I55" s="60">
        <f>'SERV 1'!L56</f>
        <v>0</v>
      </c>
      <c r="J55" s="129"/>
      <c r="K55" s="130"/>
      <c r="L55" s="129"/>
      <c r="M55" s="130"/>
    </row>
    <row r="56" spans="1:13" ht="70.5" customHeight="1" outlineLevel="1">
      <c r="A56" s="42" t="s">
        <v>43</v>
      </c>
      <c r="B56" s="83">
        <v>88484</v>
      </c>
      <c r="C56" s="83" t="s">
        <v>11</v>
      </c>
      <c r="D56" s="43" t="s">
        <v>132</v>
      </c>
      <c r="E56" s="42" t="s">
        <v>53</v>
      </c>
      <c r="F56" s="57">
        <v>52.59</v>
      </c>
      <c r="G56" s="58">
        <v>2.87</v>
      </c>
      <c r="H56" s="59">
        <f t="shared" si="0"/>
        <v>3.5160370000000003</v>
      </c>
      <c r="I56" s="60">
        <f>'SERV 1'!L57</f>
        <v>0</v>
      </c>
      <c r="J56" s="129"/>
      <c r="K56" s="130"/>
      <c r="L56" s="129"/>
      <c r="M56" s="130"/>
    </row>
    <row r="57" spans="1:13" ht="76.5" customHeight="1" outlineLevel="1">
      <c r="A57" s="42" t="s">
        <v>121</v>
      </c>
      <c r="B57" s="83">
        <v>88486</v>
      </c>
      <c r="C57" s="83" t="s">
        <v>11</v>
      </c>
      <c r="D57" s="43" t="s">
        <v>133</v>
      </c>
      <c r="E57" s="42" t="s">
        <v>47</v>
      </c>
      <c r="F57" s="57">
        <v>66.77</v>
      </c>
      <c r="G57" s="58">
        <v>10.4</v>
      </c>
      <c r="H57" s="59">
        <f t="shared" si="0"/>
        <v>12.741040000000002</v>
      </c>
      <c r="I57" s="60">
        <f>'SERV 1'!L58</f>
        <v>0</v>
      </c>
      <c r="J57" s="129"/>
      <c r="K57" s="130"/>
      <c r="L57" s="129"/>
      <c r="M57" s="130"/>
    </row>
    <row r="58" spans="1:13" ht="60" outlineLevel="1">
      <c r="A58" s="42" t="s">
        <v>158</v>
      </c>
      <c r="B58" s="83" t="s">
        <v>66</v>
      </c>
      <c r="C58" s="83" t="s">
        <v>11</v>
      </c>
      <c r="D58" s="79" t="s">
        <v>67</v>
      </c>
      <c r="E58" s="55" t="s">
        <v>41</v>
      </c>
      <c r="F58" s="57">
        <v>834.9</v>
      </c>
      <c r="G58" s="58">
        <v>9.06</v>
      </c>
      <c r="H58" s="59">
        <f t="shared" si="0"/>
        <v>11.099406000000002</v>
      </c>
      <c r="I58" s="60">
        <f>'SERV 1'!L59</f>
        <v>0</v>
      </c>
      <c r="J58" s="129"/>
      <c r="K58" s="130"/>
      <c r="L58" s="129"/>
      <c r="M58" s="130"/>
    </row>
    <row r="59" spans="1:13" ht="77.25" customHeight="1" outlineLevel="1">
      <c r="A59" s="42" t="s">
        <v>150</v>
      </c>
      <c r="B59" s="83">
        <v>95306</v>
      </c>
      <c r="C59" s="83" t="s">
        <v>11</v>
      </c>
      <c r="D59" s="43" t="s">
        <v>157</v>
      </c>
      <c r="E59" s="42" t="s">
        <v>41</v>
      </c>
      <c r="F59" s="57">
        <v>82.96</v>
      </c>
      <c r="G59" s="58">
        <v>14.5</v>
      </c>
      <c r="H59" s="59">
        <f t="shared" si="0"/>
        <v>17.763950000000001</v>
      </c>
      <c r="I59" s="60">
        <f>'SERV 1'!L60</f>
        <v>0</v>
      </c>
      <c r="J59" s="129"/>
      <c r="K59" s="130"/>
      <c r="L59" s="129"/>
      <c r="M59" s="130"/>
    </row>
    <row r="60" spans="1:13" ht="60.75" customHeight="1" outlineLevel="1">
      <c r="A60" s="42" t="s">
        <v>151</v>
      </c>
      <c r="B60" s="83">
        <v>79464</v>
      </c>
      <c r="C60" s="83" t="s">
        <v>11</v>
      </c>
      <c r="D60" s="43" t="s">
        <v>152</v>
      </c>
      <c r="E60" s="42" t="s">
        <v>53</v>
      </c>
      <c r="F60" s="57">
        <v>150.86000000000001</v>
      </c>
      <c r="G60" s="58">
        <v>16.75</v>
      </c>
      <c r="H60" s="59">
        <f t="shared" si="0"/>
        <v>20.520425000000003</v>
      </c>
      <c r="I60" s="60">
        <f>'SERV 1'!L61</f>
        <v>0</v>
      </c>
      <c r="J60" s="129"/>
      <c r="K60" s="130"/>
      <c r="L60" s="129"/>
      <c r="M60" s="130"/>
    </row>
    <row r="61" spans="1:13" ht="22.5" customHeight="1" outlineLevel="1">
      <c r="A61" s="124">
        <v>10</v>
      </c>
      <c r="B61" s="80"/>
      <c r="C61" s="80"/>
      <c r="D61" s="84" t="s">
        <v>68</v>
      </c>
      <c r="E61" s="66"/>
      <c r="F61" s="81"/>
      <c r="G61" s="82"/>
      <c r="H61" s="59">
        <f t="shared" si="0"/>
        <v>0</v>
      </c>
      <c r="I61" s="60">
        <f>'SERV 1'!L62</f>
        <v>0</v>
      </c>
      <c r="J61" s="129"/>
      <c r="K61" s="130"/>
      <c r="L61" s="129"/>
      <c r="M61" s="130"/>
    </row>
    <row r="62" spans="1:13" ht="66.75" customHeight="1" outlineLevel="1">
      <c r="A62" s="42" t="s">
        <v>31</v>
      </c>
      <c r="B62" s="92" t="s">
        <v>69</v>
      </c>
      <c r="C62" s="92" t="s">
        <v>11</v>
      </c>
      <c r="D62" s="79" t="s">
        <v>108</v>
      </c>
      <c r="E62" s="55" t="s">
        <v>41</v>
      </c>
      <c r="F62" s="57">
        <v>6.72</v>
      </c>
      <c r="G62" s="58">
        <v>637.80999999999995</v>
      </c>
      <c r="H62" s="59">
        <f t="shared" si="0"/>
        <v>781.38103100000001</v>
      </c>
      <c r="I62" s="60">
        <f>'SERV 1'!L63</f>
        <v>0</v>
      </c>
      <c r="J62" s="129"/>
      <c r="K62" s="130"/>
      <c r="L62" s="129"/>
      <c r="M62" s="130"/>
    </row>
    <row r="63" spans="1:13" ht="90" outlineLevel="1">
      <c r="A63" s="42" t="s">
        <v>32</v>
      </c>
      <c r="B63" s="92">
        <v>90822</v>
      </c>
      <c r="C63" s="45" t="s">
        <v>11</v>
      </c>
      <c r="D63" s="43" t="s">
        <v>144</v>
      </c>
      <c r="E63" s="42" t="s">
        <v>41</v>
      </c>
      <c r="F63" s="57">
        <v>2</v>
      </c>
      <c r="G63" s="58">
        <v>286.08</v>
      </c>
      <c r="H63" s="59">
        <f t="shared" si="0"/>
        <v>350.476608</v>
      </c>
      <c r="I63" s="60">
        <f>'SERV 1'!L64</f>
        <v>0</v>
      </c>
      <c r="J63" s="129"/>
      <c r="K63" s="130"/>
      <c r="L63" s="129"/>
      <c r="M63" s="130"/>
    </row>
    <row r="64" spans="1:13" ht="105" outlineLevel="1">
      <c r="A64" s="42" t="s">
        <v>83</v>
      </c>
      <c r="B64" s="92">
        <v>91305</v>
      </c>
      <c r="C64" s="45" t="s">
        <v>11</v>
      </c>
      <c r="D64" s="43" t="s">
        <v>146</v>
      </c>
      <c r="E64" s="42" t="s">
        <v>4</v>
      </c>
      <c r="F64" s="57">
        <v>2</v>
      </c>
      <c r="G64" s="58">
        <v>66.5</v>
      </c>
      <c r="H64" s="59">
        <f t="shared" si="0"/>
        <v>81.469149999999999</v>
      </c>
      <c r="I64" s="60">
        <f>'SERV 1'!L65</f>
        <v>0</v>
      </c>
      <c r="J64" s="129"/>
      <c r="K64" s="130"/>
      <c r="L64" s="129"/>
      <c r="M64" s="130"/>
    </row>
    <row r="65" spans="1:13" ht="76.5" customHeight="1" outlineLevel="1">
      <c r="A65" s="42" t="s">
        <v>97</v>
      </c>
      <c r="B65" s="92" t="s">
        <v>143</v>
      </c>
      <c r="C65" s="45" t="s">
        <v>11</v>
      </c>
      <c r="D65" s="43" t="s">
        <v>145</v>
      </c>
      <c r="E65" s="42" t="s">
        <v>4</v>
      </c>
      <c r="F65" s="57">
        <v>4</v>
      </c>
      <c r="G65" s="58">
        <v>216.19</v>
      </c>
      <c r="H65" s="59">
        <f t="shared" si="0"/>
        <v>264.85436900000002</v>
      </c>
      <c r="I65" s="60">
        <f>'SERV 1'!L66</f>
        <v>0</v>
      </c>
      <c r="J65" s="129"/>
      <c r="K65" s="130"/>
      <c r="L65" s="129"/>
      <c r="M65" s="130"/>
    </row>
    <row r="66" spans="1:13" ht="76.5" customHeight="1" outlineLevel="1">
      <c r="A66" s="42" t="s">
        <v>98</v>
      </c>
      <c r="B66" s="45">
        <v>88261</v>
      </c>
      <c r="C66" s="45" t="s">
        <v>11</v>
      </c>
      <c r="D66" s="43" t="s">
        <v>160</v>
      </c>
      <c r="E66" s="42" t="s">
        <v>88</v>
      </c>
      <c r="F66" s="57">
        <v>8</v>
      </c>
      <c r="G66" s="58">
        <v>27.71</v>
      </c>
      <c r="H66" s="59">
        <f t="shared" si="0"/>
        <v>33.947521000000002</v>
      </c>
      <c r="I66" s="60">
        <f>'SERV 1'!L67</f>
        <v>0</v>
      </c>
      <c r="J66" s="129"/>
      <c r="K66" s="130"/>
      <c r="L66" s="129"/>
      <c r="M66" s="130"/>
    </row>
    <row r="67" spans="1:13" ht="60" customHeight="1" outlineLevel="1">
      <c r="A67" s="42" t="s">
        <v>99</v>
      </c>
      <c r="B67" s="92">
        <v>72144</v>
      </c>
      <c r="C67" s="45" t="s">
        <v>11</v>
      </c>
      <c r="D67" s="43" t="s">
        <v>129</v>
      </c>
      <c r="E67" s="42" t="s">
        <v>4</v>
      </c>
      <c r="F67" s="57">
        <v>3</v>
      </c>
      <c r="G67" s="58">
        <v>106.52</v>
      </c>
      <c r="H67" s="59">
        <f t="shared" si="0"/>
        <v>130.49765200000002</v>
      </c>
      <c r="I67" s="60">
        <f>'SERV 1'!L68</f>
        <v>0</v>
      </c>
      <c r="J67" s="129"/>
      <c r="K67" s="130"/>
      <c r="L67" s="129"/>
      <c r="M67" s="130"/>
    </row>
    <row r="68" spans="1:13" ht="60" customHeight="1" outlineLevel="1">
      <c r="A68" s="42" t="s">
        <v>100</v>
      </c>
      <c r="B68" s="92">
        <v>88315</v>
      </c>
      <c r="C68" s="45" t="s">
        <v>11</v>
      </c>
      <c r="D68" s="43" t="s">
        <v>161</v>
      </c>
      <c r="E68" s="42" t="s">
        <v>88</v>
      </c>
      <c r="F68" s="57">
        <v>16</v>
      </c>
      <c r="G68" s="58">
        <v>26.14</v>
      </c>
      <c r="H68" s="59">
        <f t="shared" si="0"/>
        <v>32.024114000000004</v>
      </c>
      <c r="I68" s="60">
        <f>'SERV 1'!L69</f>
        <v>0</v>
      </c>
      <c r="J68" s="129"/>
      <c r="K68" s="130"/>
      <c r="L68" s="129"/>
      <c r="M68" s="130"/>
    </row>
    <row r="69" spans="1:13" ht="50.25" customHeight="1" outlineLevel="1">
      <c r="A69" s="42" t="s">
        <v>101</v>
      </c>
      <c r="B69" s="92">
        <v>72122</v>
      </c>
      <c r="C69" s="45" t="s">
        <v>11</v>
      </c>
      <c r="D69" s="43" t="s">
        <v>136</v>
      </c>
      <c r="E69" s="42" t="s">
        <v>53</v>
      </c>
      <c r="F69" s="57">
        <v>2</v>
      </c>
      <c r="G69" s="58">
        <v>85.63</v>
      </c>
      <c r="H69" s="59">
        <f t="shared" si="0"/>
        <v>104.90531300000001</v>
      </c>
      <c r="I69" s="60">
        <f>'SERV 1'!L70</f>
        <v>0</v>
      </c>
      <c r="J69" s="129"/>
      <c r="K69" s="130"/>
      <c r="L69" s="129"/>
      <c r="M69" s="130"/>
    </row>
    <row r="70" spans="1:13" ht="51" customHeight="1" outlineLevel="1">
      <c r="A70" s="42" t="s">
        <v>102</v>
      </c>
      <c r="B70" s="45" t="s">
        <v>131</v>
      </c>
      <c r="C70" s="45" t="s">
        <v>11</v>
      </c>
      <c r="D70" s="43" t="s">
        <v>130</v>
      </c>
      <c r="E70" s="42" t="s">
        <v>53</v>
      </c>
      <c r="F70" s="57">
        <v>5</v>
      </c>
      <c r="G70" s="58">
        <v>19.09</v>
      </c>
      <c r="H70" s="59">
        <f t="shared" si="0"/>
        <v>23.387159</v>
      </c>
      <c r="I70" s="60">
        <f>'SERV 1'!L71</f>
        <v>0</v>
      </c>
      <c r="J70" s="129"/>
      <c r="K70" s="130"/>
      <c r="L70" s="129"/>
      <c r="M70" s="130"/>
    </row>
    <row r="71" spans="1:13" ht="138" customHeight="1" outlineLevel="1">
      <c r="A71" s="42" t="s">
        <v>103</v>
      </c>
      <c r="B71" s="45" t="s">
        <v>134</v>
      </c>
      <c r="C71" s="45" t="s">
        <v>135</v>
      </c>
      <c r="D71" s="43" t="s">
        <v>147</v>
      </c>
      <c r="E71" s="42" t="s">
        <v>53</v>
      </c>
      <c r="F71" s="44">
        <v>104.41</v>
      </c>
      <c r="G71" s="58">
        <v>2.34</v>
      </c>
      <c r="H71" s="59">
        <f t="shared" ref="H71:H77" si="1">G71*1.2251</f>
        <v>2.8667340000000001</v>
      </c>
      <c r="I71" s="60">
        <f>'SERV 1'!L72</f>
        <v>0</v>
      </c>
      <c r="J71" s="129"/>
      <c r="K71" s="130"/>
      <c r="L71" s="129"/>
      <c r="M71" s="130"/>
    </row>
    <row r="72" spans="1:13" ht="37.5" customHeight="1" outlineLevel="1">
      <c r="A72" s="42" t="s">
        <v>104</v>
      </c>
      <c r="B72" s="45">
        <v>84659</v>
      </c>
      <c r="C72" s="45" t="s">
        <v>11</v>
      </c>
      <c r="D72" s="43" t="s">
        <v>162</v>
      </c>
      <c r="E72" s="42" t="s">
        <v>53</v>
      </c>
      <c r="F72" s="57">
        <v>78.72</v>
      </c>
      <c r="G72" s="58">
        <v>17.98</v>
      </c>
      <c r="H72" s="59">
        <f t="shared" si="1"/>
        <v>22.027298000000002</v>
      </c>
      <c r="I72" s="60">
        <f>'SERV 1'!L73</f>
        <v>0</v>
      </c>
      <c r="J72" s="129"/>
      <c r="K72" s="130"/>
      <c r="L72" s="129"/>
      <c r="M72" s="130"/>
    </row>
    <row r="73" spans="1:13" ht="51" customHeight="1" outlineLevel="1">
      <c r="A73" s="42" t="s">
        <v>105</v>
      </c>
      <c r="B73" s="45">
        <v>84677</v>
      </c>
      <c r="C73" s="45" t="s">
        <v>11</v>
      </c>
      <c r="D73" s="43" t="s">
        <v>154</v>
      </c>
      <c r="E73" s="42" t="s">
        <v>53</v>
      </c>
      <c r="F73" s="57">
        <v>7.56</v>
      </c>
      <c r="G73" s="58">
        <v>13.12</v>
      </c>
      <c r="H73" s="59">
        <f t="shared" si="1"/>
        <v>16.073312000000001</v>
      </c>
      <c r="I73" s="60">
        <f>'SERV 1'!L74</f>
        <v>0</v>
      </c>
      <c r="J73" s="129"/>
      <c r="K73" s="130"/>
      <c r="L73" s="129"/>
      <c r="M73" s="130"/>
    </row>
    <row r="74" spans="1:13" ht="21.75" hidden="1" customHeight="1" outlineLevel="1">
      <c r="A74" s="42" t="s">
        <v>159</v>
      </c>
      <c r="B74" s="80"/>
      <c r="C74" s="80"/>
      <c r="D74" s="84" t="s">
        <v>85</v>
      </c>
      <c r="E74" s="66"/>
      <c r="F74" s="81"/>
      <c r="G74" s="82"/>
      <c r="H74" s="59">
        <f t="shared" si="1"/>
        <v>0</v>
      </c>
      <c r="I74" s="60">
        <f>'SERV 1'!L75</f>
        <v>0</v>
      </c>
      <c r="J74" s="129"/>
      <c r="K74" s="130"/>
      <c r="L74" s="129"/>
      <c r="M74" s="130"/>
    </row>
    <row r="75" spans="1:13" ht="42" hidden="1" customHeight="1" outlineLevel="1">
      <c r="A75" s="42" t="s">
        <v>163</v>
      </c>
      <c r="B75" s="92" t="s">
        <v>70</v>
      </c>
      <c r="C75" s="92" t="s">
        <v>11</v>
      </c>
      <c r="D75" s="79" t="s">
        <v>33</v>
      </c>
      <c r="E75" s="55" t="s">
        <v>41</v>
      </c>
      <c r="F75" s="57"/>
      <c r="G75" s="58">
        <v>3.06</v>
      </c>
      <c r="H75" s="59">
        <f t="shared" si="1"/>
        <v>3.7488060000000001</v>
      </c>
      <c r="I75" s="60">
        <f>'SERV 1'!L76</f>
        <v>0</v>
      </c>
      <c r="J75" s="129"/>
      <c r="K75" s="130"/>
      <c r="L75" s="129"/>
      <c r="M75" s="130"/>
    </row>
    <row r="76" spans="1:13" ht="15" hidden="1" outlineLevel="1">
      <c r="A76" s="42" t="s">
        <v>164</v>
      </c>
      <c r="B76" s="136"/>
      <c r="C76" s="137"/>
      <c r="D76" s="79" t="s">
        <v>86</v>
      </c>
      <c r="E76" s="55" t="s">
        <v>53</v>
      </c>
      <c r="F76" s="57">
        <v>634.79</v>
      </c>
      <c r="G76" s="58"/>
      <c r="H76" s="59">
        <f t="shared" si="1"/>
        <v>0</v>
      </c>
      <c r="I76" s="60">
        <f>'SERV 1'!L77</f>
        <v>0</v>
      </c>
      <c r="J76" s="129"/>
      <c r="K76" s="130"/>
      <c r="L76" s="129"/>
      <c r="M76" s="130"/>
    </row>
    <row r="77" spans="1:13" ht="91.5" customHeight="1" outlineLevel="1">
      <c r="A77" s="42" t="s">
        <v>165</v>
      </c>
      <c r="B77" s="83" t="s">
        <v>166</v>
      </c>
      <c r="C77" s="83" t="s">
        <v>11</v>
      </c>
      <c r="D77" s="43" t="s">
        <v>167</v>
      </c>
      <c r="E77" s="42" t="s">
        <v>53</v>
      </c>
      <c r="F77" s="57">
        <v>25.69</v>
      </c>
      <c r="G77" s="58">
        <v>18.5</v>
      </c>
      <c r="H77" s="59">
        <f t="shared" si="1"/>
        <v>22.664350000000002</v>
      </c>
      <c r="I77" s="60">
        <f>'SERV 1'!L78</f>
        <v>0</v>
      </c>
      <c r="J77" s="129"/>
      <c r="K77" s="130"/>
      <c r="L77" s="129"/>
      <c r="M77" s="130"/>
    </row>
    <row r="78" spans="1:13" ht="15" outlineLevel="1">
      <c r="A78" s="151" t="s">
        <v>110</v>
      </c>
      <c r="B78" s="151"/>
      <c r="C78" s="151"/>
      <c r="D78" s="151"/>
      <c r="E78" s="151"/>
      <c r="F78" s="151"/>
      <c r="G78" s="151"/>
      <c r="H78" s="151"/>
      <c r="I78" s="125">
        <f>SUM(I6:I77)</f>
        <v>0</v>
      </c>
      <c r="J78" s="129"/>
      <c r="K78" s="130"/>
      <c r="L78" s="129"/>
      <c r="M78" s="130"/>
    </row>
    <row r="79" spans="1:13" ht="19.5" customHeight="1" outlineLevel="1">
      <c r="A79" s="152"/>
      <c r="B79" s="153"/>
      <c r="C79" s="153"/>
      <c r="D79" s="153"/>
      <c r="E79" s="126"/>
      <c r="F79" s="126"/>
      <c r="G79" s="126"/>
      <c r="H79" s="126"/>
      <c r="I79" s="127"/>
      <c r="J79" s="129"/>
      <c r="K79" s="129"/>
      <c r="L79" s="129"/>
      <c r="M79" s="132">
        <f>M78+K78</f>
        <v>0</v>
      </c>
    </row>
    <row r="80" spans="1:13">
      <c r="A80" s="25"/>
      <c r="B80" s="25"/>
      <c r="C80" s="25"/>
      <c r="D80" s="24"/>
      <c r="E80" s="24"/>
      <c r="F80" s="21"/>
      <c r="G80" s="21"/>
      <c r="H80" s="24"/>
      <c r="I80" s="24"/>
      <c r="M80" s="48"/>
    </row>
    <row r="81" spans="1:9">
      <c r="A81" s="25"/>
      <c r="B81" s="25"/>
      <c r="C81" s="25"/>
      <c r="D81" s="24"/>
      <c r="E81" s="24"/>
      <c r="F81" s="21"/>
      <c r="G81" s="21"/>
      <c r="H81" s="24"/>
      <c r="I81" s="24"/>
    </row>
    <row r="82" spans="1:9">
      <c r="A82" s="25"/>
      <c r="B82" s="25"/>
      <c r="C82" s="25"/>
      <c r="D82" s="24"/>
      <c r="E82" s="24"/>
      <c r="F82" s="21"/>
      <c r="G82" s="21"/>
      <c r="H82" s="24"/>
      <c r="I82" s="24"/>
    </row>
    <row r="83" spans="1:9">
      <c r="A83" s="25"/>
      <c r="B83" s="25"/>
      <c r="C83" s="25"/>
      <c r="D83" s="24"/>
      <c r="E83" s="24"/>
      <c r="F83" s="21"/>
      <c r="G83" s="21"/>
      <c r="H83" s="24"/>
      <c r="I83" s="24"/>
    </row>
    <row r="84" spans="1:9">
      <c r="A84" s="25"/>
      <c r="B84" s="25"/>
      <c r="C84" s="25"/>
      <c r="D84" s="24"/>
      <c r="E84" s="24"/>
      <c r="F84" s="21"/>
      <c r="G84" s="21"/>
      <c r="H84" s="24"/>
      <c r="I84" s="24"/>
    </row>
    <row r="85" spans="1:9">
      <c r="A85" s="25"/>
      <c r="B85" s="25"/>
      <c r="C85" s="25"/>
      <c r="D85" s="24"/>
      <c r="E85" s="24"/>
      <c r="F85" s="21"/>
      <c r="G85" s="21"/>
      <c r="H85" s="24"/>
      <c r="I85" s="24"/>
    </row>
  </sheetData>
  <sheetProtection algorithmName="SHA-512" hashValue="Bz4dm2kofUquJ/nHCtLnejcjKnOebqNfQTPAzFbamGxyEfoGl+WVzaEuAb4vKxO4RGYGe1DtFu1d7j2SlZL4PQ==" saltValue="AhAlvVf1TkqWrcyfH5VEiw==" spinCount="100000" sheet="1" objects="1" scenarios="1" selectLockedCells="1"/>
  <mergeCells count="9">
    <mergeCell ref="A78:H78"/>
    <mergeCell ref="A79:D79"/>
    <mergeCell ref="J2:K3"/>
    <mergeCell ref="L2:M3"/>
    <mergeCell ref="D1:M1"/>
    <mergeCell ref="E2:F2"/>
    <mergeCell ref="E3:F3"/>
    <mergeCell ref="B5:D5"/>
    <mergeCell ref="B76:C76"/>
  </mergeCells>
  <conditionalFormatting sqref="F4:H4 F5:G5">
    <cfRule type="cellIs" dxfId="0" priority="1" stopIfTrue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75" fitToHeight="15" orientation="portrait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66561" r:id="rId4">
          <objectPr defaultSize="0" autoPict="0" r:id="rId5">
            <anchor moveWithCells="1">
              <from>
                <xdr:col>0</xdr:col>
                <xdr:colOff>57150</xdr:colOff>
                <xdr:row>0</xdr:row>
                <xdr:rowOff>104775</xdr:rowOff>
              </from>
              <to>
                <xdr:col>3</xdr:col>
                <xdr:colOff>390525</xdr:colOff>
                <xdr:row>0</xdr:row>
                <xdr:rowOff>962025</xdr:rowOff>
              </to>
            </anchor>
          </objectPr>
        </oleObject>
      </mc:Choice>
      <mc:Fallback>
        <oleObject progId="StaticMetafile" shapeId="665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6" workbookViewId="0">
      <selection activeCell="C29" sqref="C29"/>
    </sheetView>
  </sheetViews>
  <sheetFormatPr defaultRowHeight="14.25"/>
  <cols>
    <col min="1" max="1" width="1.125" style="1" customWidth="1"/>
    <col min="2" max="2" width="20.75" customWidth="1"/>
    <col min="3" max="3" width="40.75" customWidth="1"/>
    <col min="4" max="4" width="44.75" customWidth="1"/>
    <col min="5" max="5" width="39.25" customWidth="1"/>
  </cols>
  <sheetData>
    <row r="1" spans="2:10" s="1" customFormat="1" ht="6" customHeight="1"/>
    <row r="2" spans="2:10" ht="95.25" customHeight="1">
      <c r="B2" s="41">
        <f ca="1">B2:E12</f>
        <v>0</v>
      </c>
      <c r="C2" s="167" t="s">
        <v>217</v>
      </c>
      <c r="D2" s="167"/>
      <c r="E2" s="167"/>
      <c r="F2" s="30"/>
      <c r="G2" s="30"/>
      <c r="H2" s="30"/>
      <c r="I2" s="30"/>
      <c r="J2" s="30"/>
    </row>
    <row r="3" spans="2:10" s="1" customFormat="1" ht="3.75" customHeight="1">
      <c r="B3" s="38"/>
      <c r="C3" s="39"/>
      <c r="D3" s="39"/>
      <c r="E3" s="40"/>
      <c r="F3" s="30"/>
      <c r="G3" s="30"/>
      <c r="H3" s="30"/>
      <c r="I3" s="30"/>
      <c r="J3" s="30"/>
    </row>
    <row r="4" spans="2:10" s="1" customFormat="1" ht="300.75" customHeight="1">
      <c r="B4" s="166" t="s">
        <v>211</v>
      </c>
      <c r="C4" s="166"/>
      <c r="D4" s="166"/>
      <c r="E4" s="166"/>
      <c r="F4" s="30"/>
      <c r="G4" s="30"/>
      <c r="H4" s="30"/>
      <c r="I4" s="30"/>
      <c r="J4" s="30"/>
    </row>
    <row r="5" spans="2:10" s="1" customFormat="1" ht="36" customHeight="1">
      <c r="B5" s="36" t="s">
        <v>169</v>
      </c>
      <c r="C5" s="33" t="s">
        <v>208</v>
      </c>
      <c r="D5" s="33" t="s">
        <v>209</v>
      </c>
      <c r="E5" s="33" t="s">
        <v>210</v>
      </c>
      <c r="F5" s="29"/>
      <c r="G5" s="29"/>
      <c r="H5" s="29"/>
      <c r="I5" s="29"/>
      <c r="J5" s="29"/>
    </row>
    <row r="6" spans="2:10" ht="138" customHeight="1">
      <c r="B6" s="33" t="s">
        <v>200</v>
      </c>
      <c r="C6" s="31" t="s">
        <v>171</v>
      </c>
      <c r="D6" s="31" t="s">
        <v>179</v>
      </c>
      <c r="E6" s="31" t="s">
        <v>170</v>
      </c>
    </row>
    <row r="7" spans="2:10" ht="164.25" customHeight="1">
      <c r="B7" s="33" t="s">
        <v>201</v>
      </c>
      <c r="C7" s="31" t="s">
        <v>172</v>
      </c>
      <c r="D7" s="31" t="s">
        <v>184</v>
      </c>
      <c r="E7" s="31" t="s">
        <v>175</v>
      </c>
    </row>
    <row r="8" spans="2:10" ht="299.25">
      <c r="B8" s="33" t="s">
        <v>207</v>
      </c>
      <c r="C8" s="31" t="s">
        <v>173</v>
      </c>
      <c r="D8" s="31" t="s">
        <v>174</v>
      </c>
      <c r="E8" s="31" t="s">
        <v>180</v>
      </c>
    </row>
    <row r="9" spans="2:10" ht="142.5">
      <c r="B9" s="33" t="s">
        <v>205</v>
      </c>
      <c r="C9" s="31" t="s">
        <v>176</v>
      </c>
      <c r="D9" s="31" t="s">
        <v>177</v>
      </c>
      <c r="E9" s="31" t="s">
        <v>178</v>
      </c>
    </row>
    <row r="10" spans="2:10" ht="128.25">
      <c r="B10" s="33" t="s">
        <v>202</v>
      </c>
      <c r="C10" s="32" t="s">
        <v>185</v>
      </c>
      <c r="D10" s="31" t="s">
        <v>186</v>
      </c>
      <c r="E10" s="31" t="s">
        <v>187</v>
      </c>
    </row>
    <row r="11" spans="2:10" ht="111.75" customHeight="1">
      <c r="B11" s="34" t="s">
        <v>206</v>
      </c>
      <c r="C11" s="31" t="s">
        <v>181</v>
      </c>
      <c r="D11" s="31" t="s">
        <v>182</v>
      </c>
      <c r="E11" s="31" t="s">
        <v>188</v>
      </c>
    </row>
    <row r="12" spans="2:10" ht="128.25">
      <c r="B12" s="34" t="s">
        <v>203</v>
      </c>
      <c r="C12" s="31" t="s">
        <v>183</v>
      </c>
      <c r="D12" s="31" t="s">
        <v>189</v>
      </c>
      <c r="E12" s="31" t="s">
        <v>190</v>
      </c>
    </row>
    <row r="13" spans="2:10" ht="98.25" customHeight="1">
      <c r="B13" s="33" t="s">
        <v>204</v>
      </c>
      <c r="C13" s="32" t="s">
        <v>191</v>
      </c>
      <c r="D13" s="37" t="s">
        <v>193</v>
      </c>
      <c r="E13" s="31" t="s">
        <v>192</v>
      </c>
    </row>
    <row r="14" spans="2:10" ht="3.75" customHeight="1">
      <c r="B14" s="35"/>
      <c r="C14" s="35"/>
      <c r="D14" s="35"/>
      <c r="E14" s="35"/>
    </row>
  </sheetData>
  <mergeCells count="2">
    <mergeCell ref="B4:E4"/>
    <mergeCell ref="C2:E2"/>
  </mergeCells>
  <pageMargins left="0.51181102362204722" right="0.31496062992125984" top="0.59055118110236227" bottom="0.39370078740157483" header="0.31496062992125984" footer="0.31496062992125984"/>
  <pageSetup paperSize="9" scale="8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SERV 1</vt:lpstr>
      <vt:lpstr>CRON 1</vt:lpstr>
      <vt:lpstr>PLANO DE ATAQUE 1</vt:lpstr>
      <vt:lpstr>'CRON 1'!Area_de_impressao</vt:lpstr>
      <vt:lpstr>'SERV 1'!Area_de_impressao</vt:lpstr>
      <vt:lpstr>'CRON 1'!Titulos_de_impressao</vt:lpstr>
      <vt:lpstr>'SERV 1'!Titulos_de_impressao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Adriana Medeiros Vieira</cp:lastModifiedBy>
  <cp:lastPrinted>2018-11-20T18:32:18Z</cp:lastPrinted>
  <dcterms:created xsi:type="dcterms:W3CDTF">2012-10-15T18:57:41Z</dcterms:created>
  <dcterms:modified xsi:type="dcterms:W3CDTF">2018-11-29T13:06:39Z</dcterms:modified>
</cp:coreProperties>
</file>